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Годовой отчет за 2023 год\4. Аналитические таблицы по исполнению бюджета субъекта\"/>
    </mc:Choice>
  </mc:AlternateContent>
  <xr:revisionPtr revIDLastSave="0" documentId="13_ncr:1_{B7721D2C-B9B1-4A75-AB66-0FF1D8581986}" xr6:coauthVersionLast="45" xr6:coauthVersionMax="45" xr10:uidLastSave="{00000000-0000-0000-0000-000000000000}"/>
  <bookViews>
    <workbookView xWindow="3435" yWindow="195" windowWidth="23940" windowHeight="15180" xr2:uid="{00000000-000D-0000-FFFF-FFFF00000000}"/>
  </bookViews>
  <sheets>
    <sheet name="Разделы" sheetId="4" r:id="rId1"/>
  </sheets>
  <definedNames>
    <definedName name="_xlnm._FilterDatabase" localSheetId="0" hidden="1">Разделы!$A$5:$G$81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4" l="1"/>
  <c r="D15" i="4"/>
  <c r="D18" i="4"/>
  <c r="D22" i="4"/>
  <c r="D31" i="4"/>
  <c r="D36" i="4"/>
  <c r="D40" i="4"/>
  <c r="D49" i="4"/>
  <c r="D53" i="4"/>
  <c r="D61" i="4"/>
  <c r="D67" i="4"/>
  <c r="D72" i="4"/>
  <c r="D76" i="4"/>
  <c r="D78" i="4"/>
  <c r="C6" i="4" l="1"/>
  <c r="C15" i="4"/>
  <c r="C18" i="4"/>
  <c r="C22" i="4"/>
  <c r="C31" i="4"/>
  <c r="C36" i="4"/>
  <c r="C40" i="4"/>
  <c r="C49" i="4"/>
  <c r="C53" i="4"/>
  <c r="C61" i="4"/>
  <c r="C67" i="4"/>
  <c r="C72" i="4"/>
  <c r="C76" i="4"/>
  <c r="C78" i="4"/>
  <c r="E6" i="4"/>
  <c r="E15" i="4"/>
  <c r="E22" i="4"/>
  <c r="E31" i="4"/>
  <c r="E36" i="4"/>
  <c r="E40" i="4"/>
  <c r="E49" i="4"/>
  <c r="E53" i="4"/>
  <c r="E61" i="4"/>
  <c r="E67" i="4"/>
  <c r="E72" i="4"/>
  <c r="E76" i="4"/>
  <c r="E78" i="4"/>
  <c r="F81" i="4" l="1"/>
  <c r="G8" i="4"/>
  <c r="G9" i="4"/>
  <c r="G10" i="4"/>
  <c r="G11" i="4"/>
  <c r="G12" i="4"/>
  <c r="G13" i="4"/>
  <c r="G14" i="4"/>
  <c r="G16" i="4"/>
  <c r="G17" i="4"/>
  <c r="G19" i="4"/>
  <c r="G20" i="4"/>
  <c r="G21" i="4"/>
  <c r="G23" i="4"/>
  <c r="G24" i="4"/>
  <c r="G25" i="4"/>
  <c r="G26" i="4"/>
  <c r="G27" i="4"/>
  <c r="G28" i="4"/>
  <c r="G29" i="4"/>
  <c r="G30" i="4"/>
  <c r="G32" i="4"/>
  <c r="G33" i="4"/>
  <c r="G34" i="4"/>
  <c r="G35" i="4"/>
  <c r="G37" i="4"/>
  <c r="G38" i="4"/>
  <c r="G39" i="4"/>
  <c r="G41" i="4"/>
  <c r="G42" i="4"/>
  <c r="G43" i="4"/>
  <c r="G44" i="4"/>
  <c r="G45" i="4"/>
  <c r="G46" i="4"/>
  <c r="G47" i="4"/>
  <c r="G48" i="4"/>
  <c r="G50" i="4"/>
  <c r="G51" i="4"/>
  <c r="G52" i="4"/>
  <c r="G54" i="4"/>
  <c r="G55" i="4"/>
  <c r="G56" i="4"/>
  <c r="G57" i="4"/>
  <c r="G58" i="4"/>
  <c r="G59" i="4"/>
  <c r="G60" i="4"/>
  <c r="G62" i="4"/>
  <c r="G63" i="4"/>
  <c r="G64" i="4"/>
  <c r="G65" i="4"/>
  <c r="G66" i="4"/>
  <c r="G68" i="4"/>
  <c r="G69" i="4"/>
  <c r="G70" i="4"/>
  <c r="G71" i="4"/>
  <c r="G73" i="4"/>
  <c r="G74" i="4"/>
  <c r="G75" i="4"/>
  <c r="G77" i="4"/>
  <c r="G79" i="4"/>
  <c r="G80" i="4"/>
  <c r="G81" i="4"/>
  <c r="G7" i="4"/>
  <c r="F19" i="4"/>
  <c r="F20" i="4"/>
  <c r="F21" i="4"/>
  <c r="F23" i="4"/>
  <c r="F24" i="4"/>
  <c r="F25" i="4"/>
  <c r="F26" i="4"/>
  <c r="F27" i="4"/>
  <c r="F28" i="4"/>
  <c r="F29" i="4"/>
  <c r="F30" i="4"/>
  <c r="F32" i="4"/>
  <c r="F33" i="4"/>
  <c r="F34" i="4"/>
  <c r="F35" i="4"/>
  <c r="F37" i="4"/>
  <c r="F38" i="4"/>
  <c r="F39" i="4"/>
  <c r="F41" i="4"/>
  <c r="F42" i="4"/>
  <c r="F43" i="4"/>
  <c r="F44" i="4"/>
  <c r="F45" i="4"/>
  <c r="F46" i="4"/>
  <c r="F47" i="4"/>
  <c r="F48" i="4"/>
  <c r="F50" i="4"/>
  <c r="F51" i="4"/>
  <c r="F52" i="4"/>
  <c r="F54" i="4"/>
  <c r="F55" i="4"/>
  <c r="F56" i="4"/>
  <c r="F57" i="4"/>
  <c r="F58" i="4"/>
  <c r="F59" i="4"/>
  <c r="F60" i="4"/>
  <c r="F62" i="4"/>
  <c r="F63" i="4"/>
  <c r="F64" i="4"/>
  <c r="F65" i="4"/>
  <c r="F66" i="4"/>
  <c r="F68" i="4"/>
  <c r="F69" i="4"/>
  <c r="F70" i="4"/>
  <c r="F71" i="4"/>
  <c r="F73" i="4"/>
  <c r="F74" i="4"/>
  <c r="F75" i="4"/>
  <c r="F77" i="4"/>
  <c r="F79" i="4"/>
  <c r="F80" i="4"/>
  <c r="F8" i="4"/>
  <c r="F9" i="4"/>
  <c r="F10" i="4"/>
  <c r="F11" i="4"/>
  <c r="F12" i="4"/>
  <c r="F13" i="4"/>
  <c r="F14" i="4"/>
  <c r="F16" i="4"/>
  <c r="F17" i="4"/>
  <c r="F7" i="4"/>
  <c r="F78" i="4"/>
  <c r="F61" i="4"/>
  <c r="F15" i="4"/>
  <c r="F6" i="4" l="1"/>
  <c r="G61" i="4"/>
  <c r="G78" i="4"/>
  <c r="G53" i="4"/>
  <c r="G15" i="4"/>
  <c r="G36" i="4"/>
  <c r="G76" i="4"/>
  <c r="G40" i="4"/>
  <c r="G67" i="4"/>
  <c r="G31" i="4"/>
  <c r="G22" i="4"/>
  <c r="G49" i="4"/>
  <c r="G72" i="4"/>
  <c r="G6" i="4"/>
  <c r="F49" i="4"/>
  <c r="F67" i="4"/>
  <c r="F31" i="4"/>
  <c r="F22" i="4"/>
  <c r="F53" i="4"/>
  <c r="F76" i="4"/>
  <c r="F72" i="4"/>
  <c r="F40" i="4"/>
  <c r="F36" i="4"/>
  <c r="D5" i="4"/>
  <c r="C5" i="4"/>
  <c r="E18" i="4"/>
  <c r="G18" i="4" s="1"/>
  <c r="F18" i="4" l="1"/>
  <c r="E5" i="4"/>
  <c r="G5" i="4" l="1"/>
  <c r="F5" i="4"/>
</calcChain>
</file>

<file path=xl/sharedStrings.xml><?xml version="1.0" encoding="utf-8"?>
<sst xmlns="http://schemas.openxmlformats.org/spreadsheetml/2006/main" count="165" uniqueCount="165">
  <si>
    <t>0503317G|Расходы|РзПр</t>
  </si>
  <si>
    <t>0503317G|Расходы|Наименование показателя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</si>
  <si>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</si>
  <si>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</si>
  <si>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</si>
  <si>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</si>
  <si>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</si>
  <si>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</si>
  <si>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</si>
  <si>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</si>
  <si>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</si>
  <si>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</si>
  <si>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</si>
  <si>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</si>
  <si>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</si>
  <si>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</si>
  <si>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</si>
  <si>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</si>
  <si>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</si>
  <si>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</si>
  <si>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</si>
  <si>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</si>
  <si>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</si>
  <si>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</si>
  <si>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</si>
  <si>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</si>
  <si>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</si>
  <si>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</si>
  <si>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</si>
  <si>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</si>
  <si>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</si>
  <si>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</si>
  <si>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</si>
  <si>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</si>
  <si>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</si>
  <si>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</si>
  <si>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</si>
  <si>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</si>
  <si>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</si>
  <si>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</si>
  <si>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</si>
  <si>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</si>
  <si>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</si>
  <si>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</si>
  <si>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</si>
  <si>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</si>
  <si>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</si>
  <si>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</si>
  <si>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</si>
  <si>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</si>
  <si>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</si>
  <si>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</si>
  <si>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</si>
  <si>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</si>
  <si>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</si>
  <si>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</si>
  <si>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</si>
  <si>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</si>
  <si>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</si>
  <si>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</si>
  <si>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</si>
  <si>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</si>
  <si>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</si>
  <si>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</si>
  <si>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0602</t>
  </si>
  <si>
    <t>Сбор, удаление отходов и очистка сточных вод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</si>
  <si>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</si>
  <si>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</si>
  <si>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</si>
  <si>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</si>
  <si>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</si>
  <si>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</si>
  <si>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</si>
  <si>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</si>
  <si>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</si>
  <si>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</si>
  <si>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</si>
  <si>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</si>
  <si>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</si>
  <si>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</si>
  <si>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</si>
  <si>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</si>
  <si>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</si>
  <si>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</si>
  <si>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</si>
  <si>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</si>
  <si>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</si>
  <si>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</si>
  <si>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</si>
  <si>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</si>
  <si>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</si>
  <si>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</si>
  <si>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</si>
  <si>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</si>
  <si>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</si>
  <si>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</si>
  <si>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</si>
  <si>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</si>
  <si>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</si>
  <si>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</si>
  <si>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</si>
  <si>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</si>
  <si>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</si>
  <si>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</si>
  <si>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</si>
  <si>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</si>
  <si>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</si>
  <si>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</si>
  <si>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</si>
  <si>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</si>
  <si>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</si>
  <si>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</si>
  <si>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</si>
  <si>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</si>
  <si>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</si>
  <si>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</si>
  <si>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</si>
  <si>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</si>
  <si>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</si>
  <si>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</si>
  <si>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</si>
  <si>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</si>
  <si>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</si>
  <si>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</si>
  <si>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</si>
  <si>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</si>
  <si>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</si>
  <si>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</si>
  <si>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</si>
  <si>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</si>
  <si>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</si>
  <si>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</si>
  <si>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</si>
  <si>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</si>
  <si>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</si>
  <si>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</si>
  <si>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</si>
  <si>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</si>
  <si>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</si>
  <si>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</si>
  <si>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</si>
  <si>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</si>
  <si>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</si>
  <si>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</si>
  <si>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</si>
  <si>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</si>
  <si>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</si>
  <si>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</si>
  <si>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</si>
  <si>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</si>
  <si>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</si>
  <si>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</si>
  <si>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</si>
  <si>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</si>
  <si>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9600</t>
  </si>
  <si>
    <t>Расходы - всего</t>
  </si>
  <si>
    <t>Расходы</t>
  </si>
  <si>
    <t xml:space="preserve">Наименование </t>
  </si>
  <si>
    <t>% исполнения к уточненному плану</t>
  </si>
  <si>
    <t>% исполнения к первоначаль-ному плану</t>
  </si>
  <si>
    <t>тыс. рублей</t>
  </si>
  <si>
    <t>Бюджетные ассигнования на 2023 год (закон от 15.12.2022 № 159-з / первоначальный план)</t>
  </si>
  <si>
    <t>Фактические значения за 2023 год</t>
  </si>
  <si>
    <t>Бюджетные ассигнования на 2023 год (закон от 15.12.2022 № 159-з в ред. от 14.12.2023 № 150-з/ уточненный план)</t>
  </si>
  <si>
    <t>Аналитическая таблица по исполнению бюджета Смоленской области по расходам (по разделам/подразделам классификации расходов бюджета) 
в сравнении с первоначально утвержденными законом о бюджете значениями и в сравнении с уточненными значениями в соответствии со сводной бюджетной росписью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</si>
</sst>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8"/>
      <color theme="3"/>
      <name val="Calibri Light"/>
      <family val="1"/>
      <charset val="204"/>
      <scheme val="maj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4" applyNumberFormat="0" applyAlignment="0" applyProtection="0"/>
    <xf numFmtId="0" fontId="11" fillId="28" borderId="7" applyNumberFormat="0" applyAlignment="0" applyProtection="0"/>
    <xf numFmtId="0" fontId="13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0" borderId="4" applyNumberFormat="0" applyAlignment="0" applyProtection="0"/>
    <xf numFmtId="0" fontId="10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8" fillId="27" borderId="5" applyNumberFormat="0" applyAlignment="0" applyProtection="0"/>
    <xf numFmtId="0" fontId="1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8" fillId="0" borderId="0">
      <alignment horizontal="center" wrapText="1"/>
    </xf>
    <xf numFmtId="0" fontId="19" fillId="0" borderId="0">
      <alignment horizontal="right"/>
    </xf>
    <xf numFmtId="0" fontId="19" fillId="0" borderId="12">
      <alignment horizontal="center" vertical="center" wrapText="1"/>
    </xf>
    <xf numFmtId="0" fontId="20" fillId="0" borderId="12">
      <alignment horizontal="left"/>
    </xf>
    <xf numFmtId="0" fontId="19" fillId="0" borderId="0"/>
    <xf numFmtId="0" fontId="20" fillId="0" borderId="12">
      <alignment vertical="top" wrapText="1"/>
    </xf>
    <xf numFmtId="0" fontId="19" fillId="0" borderId="0">
      <alignment horizontal="left" wrapText="1"/>
    </xf>
    <xf numFmtId="4" fontId="20" fillId="35" borderId="12">
      <alignment horizontal="right" vertical="top" shrinkToFit="1"/>
    </xf>
    <xf numFmtId="4" fontId="20" fillId="34" borderId="12">
      <alignment horizontal="right" vertical="top" shrinkToFit="1"/>
    </xf>
    <xf numFmtId="4" fontId="25" fillId="0" borderId="12">
      <alignment horizontal="right" vertical="top" shrinkToFit="1"/>
    </xf>
  </cellStyleXfs>
  <cellXfs count="26">
    <xf numFmtId="0" fontId="0" fillId="0" borderId="0" xfId="0"/>
    <xf numFmtId="0" fontId="23" fillId="0" borderId="0" xfId="0" applyFont="1"/>
    <xf numFmtId="0" fontId="24" fillId="0" borderId="0" xfId="0" applyFont="1" applyBorder="1"/>
    <xf numFmtId="0" fontId="23" fillId="0" borderId="0" xfId="0" applyFont="1" applyAlignment="1">
      <alignment vertical="center"/>
    </xf>
    <xf numFmtId="164" fontId="23" fillId="37" borderId="11" xfId="0" applyNumberFormat="1" applyFont="1" applyFill="1" applyBorder="1" applyAlignment="1">
      <alignment vertical="center"/>
    </xf>
    <xf numFmtId="164" fontId="23" fillId="0" borderId="10" xfId="0" applyNumberFormat="1" applyFont="1" applyBorder="1" applyAlignment="1">
      <alignment vertical="center"/>
    </xf>
    <xf numFmtId="164" fontId="24" fillId="36" borderId="11" xfId="0" applyNumberFormat="1" applyFont="1" applyFill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center"/>
    </xf>
    <xf numFmtId="49" fontId="22" fillId="36" borderId="11" xfId="0" applyNumberFormat="1" applyFont="1" applyFill="1" applyBorder="1" applyAlignment="1">
      <alignment horizontal="center" wrapText="1" shrinkToFit="1"/>
    </xf>
    <xf numFmtId="49" fontId="22" fillId="36" borderId="11" xfId="0" applyNumberFormat="1" applyFont="1" applyFill="1" applyBorder="1" applyAlignment="1">
      <alignment wrapText="1" shrinkToFit="1"/>
    </xf>
    <xf numFmtId="49" fontId="21" fillId="37" borderId="11" xfId="0" applyNumberFormat="1" applyFont="1" applyFill="1" applyBorder="1" applyAlignment="1">
      <alignment horizontal="center" wrapText="1" shrinkToFit="1"/>
    </xf>
    <xf numFmtId="49" fontId="22" fillId="37" borderId="11" xfId="0" applyNumberFormat="1" applyFont="1" applyFill="1" applyBorder="1" applyAlignment="1">
      <alignment wrapText="1" shrinkToFit="1"/>
    </xf>
    <xf numFmtId="49" fontId="21" fillId="0" borderId="10" xfId="0" applyNumberFormat="1" applyFont="1" applyBorder="1" applyAlignment="1">
      <alignment horizontal="center" wrapText="1" shrinkToFit="1"/>
    </xf>
    <xf numFmtId="49" fontId="21" fillId="0" borderId="10" xfId="0" applyNumberFormat="1" applyFont="1" applyBorder="1" applyAlignment="1">
      <alignment wrapText="1" shrinkToFit="1"/>
    </xf>
    <xf numFmtId="49" fontId="21" fillId="33" borderId="10" xfId="0" applyNumberFormat="1" applyFont="1" applyFill="1" applyBorder="1" applyAlignment="1">
      <alignment wrapText="1" shrinkToFit="1"/>
    </xf>
    <xf numFmtId="49" fontId="21" fillId="37" borderId="10" xfId="0" applyNumberFormat="1" applyFont="1" applyFill="1" applyBorder="1" applyAlignment="1">
      <alignment horizontal="center" wrapText="1" shrinkToFit="1"/>
    </xf>
    <xf numFmtId="49" fontId="22" fillId="37" borderId="10" xfId="0" applyNumberFormat="1" applyFont="1" applyFill="1" applyBorder="1" applyAlignment="1">
      <alignment wrapText="1" shrinkToFit="1"/>
    </xf>
    <xf numFmtId="4" fontId="26" fillId="36" borderId="11" xfId="0" applyNumberFormat="1" applyFont="1" applyFill="1" applyBorder="1"/>
    <xf numFmtId="4" fontId="27" fillId="37" borderId="11" xfId="0" applyNumberFormat="1" applyFont="1" applyFill="1" applyBorder="1"/>
    <xf numFmtId="4" fontId="27" fillId="0" borderId="11" xfId="0" applyNumberFormat="1" applyFont="1" applyBorder="1"/>
    <xf numFmtId="4" fontId="27" fillId="0" borderId="12" xfId="51" applyNumberFormat="1" applyFont="1" applyAlignment="1" applyProtection="1">
      <alignment horizontal="right" shrinkToFit="1"/>
    </xf>
    <xf numFmtId="4" fontId="27" fillId="0" borderId="10" xfId="0" applyNumberFormat="1" applyFont="1" applyBorder="1"/>
    <xf numFmtId="49" fontId="22" fillId="33" borderId="10" xfId="0" applyNumberFormat="1" applyFont="1" applyFill="1" applyBorder="1" applyAlignment="1">
      <alignment horizontal="center" vertical="center" wrapText="1" shrinkToFit="1"/>
    </xf>
    <xf numFmtId="0" fontId="2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xl22" xfId="44" xr:uid="{00000000-0005-0000-0000-000029000000}"/>
    <cellStyle name="xl24" xfId="46" xr:uid="{00000000-0005-0000-0000-00002A000000}"/>
    <cellStyle name="xl26" xfId="45" xr:uid="{00000000-0005-0000-0000-00002B000000}"/>
    <cellStyle name="xl28" xfId="50" xr:uid="{00000000-0005-0000-0000-00002C000000}"/>
    <cellStyle name="xl30" xfId="48" xr:uid="{00000000-0005-0000-0000-00002D000000}"/>
    <cellStyle name="xl33" xfId="42" xr:uid="{00000000-0005-0000-0000-00002E000000}"/>
    <cellStyle name="xl35" xfId="43" xr:uid="{00000000-0005-0000-0000-00002F000000}"/>
    <cellStyle name="xl37" xfId="47" xr:uid="{00000000-0005-0000-0000-000030000000}"/>
    <cellStyle name="xl40" xfId="51" xr:uid="{00000000-0005-0000-0000-000031000000}"/>
    <cellStyle name="xl45" xfId="49" xr:uid="{00000000-0005-0000-0000-00003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1"/>
  <sheetViews>
    <sheetView tabSelected="1" view="pageBreakPreview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2" sqref="A2"/>
    </sheetView>
  </sheetViews>
  <sheetFormatPr defaultColWidth="9.140625" defaultRowHeight="15.75" x14ac:dyDescent="0.25"/>
  <cols>
    <col min="1" max="1" width="10.7109375" style="8" customWidth="1"/>
    <col min="2" max="2" width="34" style="1" customWidth="1"/>
    <col min="3" max="3" width="25.140625" style="1" customWidth="1"/>
    <col min="4" max="4" width="23.5703125" style="1" customWidth="1"/>
    <col min="5" max="5" width="20.5703125" style="1" customWidth="1"/>
    <col min="6" max="6" width="15.42578125" style="3" customWidth="1"/>
    <col min="7" max="7" width="14.85546875" style="3" customWidth="1"/>
    <col min="8" max="16384" width="9.140625" style="1"/>
  </cols>
  <sheetData>
    <row r="1" spans="1:7" ht="39" customHeight="1" x14ac:dyDescent="0.25">
      <c r="A1" s="24" t="s">
        <v>164</v>
      </c>
      <c r="B1" s="25"/>
      <c r="C1" s="25"/>
      <c r="D1" s="25"/>
      <c r="E1" s="25"/>
      <c r="F1" s="25"/>
      <c r="G1" s="25"/>
    </row>
    <row r="2" spans="1:7" x14ac:dyDescent="0.25">
      <c r="G2" s="7" t="s">
        <v>160</v>
      </c>
    </row>
    <row r="3" spans="1:7" ht="15.75" customHeight="1" x14ac:dyDescent="0.25">
      <c r="A3" s="23" t="s">
        <v>156</v>
      </c>
      <c r="B3" s="23" t="s">
        <v>157</v>
      </c>
      <c r="C3" s="23" t="s">
        <v>161</v>
      </c>
      <c r="D3" s="23" t="s">
        <v>163</v>
      </c>
      <c r="E3" s="23" t="s">
        <v>162</v>
      </c>
      <c r="F3" s="23" t="s">
        <v>159</v>
      </c>
      <c r="G3" s="23" t="s">
        <v>158</v>
      </c>
    </row>
    <row r="4" spans="1:7" ht="73.5" customHeight="1" x14ac:dyDescent="0.25">
      <c r="A4" s="23" t="s">
        <v>0</v>
      </c>
      <c r="B4" s="23" t="s">
        <v>1</v>
      </c>
      <c r="C4" s="23"/>
      <c r="D4" s="23"/>
      <c r="E4" s="23"/>
      <c r="F4" s="23"/>
      <c r="G4" s="23"/>
    </row>
    <row r="5" spans="1:7" s="2" customFormat="1" x14ac:dyDescent="0.25">
      <c r="A5" s="9" t="s">
        <v>154</v>
      </c>
      <c r="B5" s="10" t="s">
        <v>155</v>
      </c>
      <c r="C5" s="18">
        <f>C6+C15+C18+C22+C31+C36+C40+C49+C53+C61+C67+C72+C76+C78</f>
        <v>63956313.077089988</v>
      </c>
      <c r="D5" s="18">
        <f t="shared" ref="D5" si="0">D6+D15+D18+D22+D31+D36+D40+D49+D53+D61+D67+D72+D76+D78</f>
        <v>79870202.099999994</v>
      </c>
      <c r="E5" s="18">
        <f>E6+E15+E18+E22+E31+E36+E40+E49+E53+E61+E67+E72+E76+E78</f>
        <v>78086782.029999986</v>
      </c>
      <c r="F5" s="6">
        <f t="shared" ref="F5" si="1">E5/C5*100</f>
        <v>122.09393924236656</v>
      </c>
      <c r="G5" s="6">
        <f t="shared" ref="G5" si="2">E5/D5*100</f>
        <v>97.767102094261503</v>
      </c>
    </row>
    <row r="6" spans="1:7" ht="29.25" x14ac:dyDescent="0.25">
      <c r="A6" s="11" t="s">
        <v>2</v>
      </c>
      <c r="B6" s="12" t="s">
        <v>3</v>
      </c>
      <c r="C6" s="19">
        <f t="shared" ref="C6:E6" si="3">SUM(C7:C14)</f>
        <v>3295680.9299999997</v>
      </c>
      <c r="D6" s="19">
        <f t="shared" si="3"/>
        <v>2888933.04</v>
      </c>
      <c r="E6" s="19">
        <f t="shared" si="3"/>
        <v>2689960.75</v>
      </c>
      <c r="F6" s="4">
        <f>E6/C6*100</f>
        <v>81.620788150750997</v>
      </c>
      <c r="G6" s="4">
        <f>E6/D6*100</f>
        <v>93.112602914465612</v>
      </c>
    </row>
    <row r="7" spans="1:7" ht="60" x14ac:dyDescent="0.25">
      <c r="A7" s="13" t="s">
        <v>4</v>
      </c>
      <c r="B7" s="14" t="s">
        <v>5</v>
      </c>
      <c r="C7" s="20">
        <v>4361.8</v>
      </c>
      <c r="D7" s="21">
        <v>6047.59</v>
      </c>
      <c r="E7" s="22">
        <v>5808.39</v>
      </c>
      <c r="F7" s="5">
        <f t="shared" ref="F7:F70" si="4">E7/C7*100</f>
        <v>133.16497776147463</v>
      </c>
      <c r="G7" s="5">
        <f>E7/D7*100</f>
        <v>96.044705411577183</v>
      </c>
    </row>
    <row r="8" spans="1:7" ht="90" x14ac:dyDescent="0.25">
      <c r="A8" s="13" t="s">
        <v>6</v>
      </c>
      <c r="B8" s="15" t="s">
        <v>7</v>
      </c>
      <c r="C8" s="20">
        <v>147044.20000000001</v>
      </c>
      <c r="D8" s="21">
        <v>173769.39</v>
      </c>
      <c r="E8" s="22">
        <v>171271.05</v>
      </c>
      <c r="F8" s="5">
        <f t="shared" si="4"/>
        <v>116.47589636313434</v>
      </c>
      <c r="G8" s="5">
        <f t="shared" ref="G8:G71" si="5">E8/D8*100</f>
        <v>98.562266921694302</v>
      </c>
    </row>
    <row r="9" spans="1:7" ht="90" x14ac:dyDescent="0.25">
      <c r="A9" s="13" t="s">
        <v>8</v>
      </c>
      <c r="B9" s="15" t="s">
        <v>9</v>
      </c>
      <c r="C9" s="20">
        <v>222599.3</v>
      </c>
      <c r="D9" s="21">
        <v>314676.28000000003</v>
      </c>
      <c r="E9" s="22">
        <v>309863.32</v>
      </c>
      <c r="F9" s="5">
        <f t="shared" si="4"/>
        <v>139.20228859659488</v>
      </c>
      <c r="G9" s="5">
        <f t="shared" si="5"/>
        <v>98.470504354506801</v>
      </c>
    </row>
    <row r="10" spans="1:7" x14ac:dyDescent="0.25">
      <c r="A10" s="13" t="s">
        <v>10</v>
      </c>
      <c r="B10" s="14" t="s">
        <v>11</v>
      </c>
      <c r="C10" s="20">
        <v>169092.4</v>
      </c>
      <c r="D10" s="21">
        <v>187441.59</v>
      </c>
      <c r="E10" s="22">
        <v>187383.61</v>
      </c>
      <c r="F10" s="5">
        <f t="shared" si="4"/>
        <v>110.81728687983612</v>
      </c>
      <c r="G10" s="5">
        <f t="shared" si="5"/>
        <v>99.969067697302393</v>
      </c>
    </row>
    <row r="11" spans="1:7" ht="75" x14ac:dyDescent="0.25">
      <c r="A11" s="13" t="s">
        <v>12</v>
      </c>
      <c r="B11" s="14" t="s">
        <v>13</v>
      </c>
      <c r="C11" s="20">
        <v>74214.5</v>
      </c>
      <c r="D11" s="21">
        <v>83822.41</v>
      </c>
      <c r="E11" s="22">
        <v>82356.12</v>
      </c>
      <c r="F11" s="5">
        <f t="shared" si="4"/>
        <v>110.97038988337857</v>
      </c>
      <c r="G11" s="5">
        <f t="shared" si="5"/>
        <v>98.25071839380422</v>
      </c>
    </row>
    <row r="12" spans="1:7" ht="30" x14ac:dyDescent="0.25">
      <c r="A12" s="13" t="s">
        <v>14</v>
      </c>
      <c r="B12" s="14" t="s">
        <v>15</v>
      </c>
      <c r="C12" s="20">
        <v>148607.6</v>
      </c>
      <c r="D12" s="21">
        <v>321705.78999999998</v>
      </c>
      <c r="E12" s="22">
        <v>218836.57</v>
      </c>
      <c r="F12" s="5">
        <f t="shared" si="4"/>
        <v>147.25799353465098</v>
      </c>
      <c r="G12" s="5">
        <f t="shared" si="5"/>
        <v>68.023820771146219</v>
      </c>
    </row>
    <row r="13" spans="1:7" x14ac:dyDescent="0.25">
      <c r="A13" s="13" t="s">
        <v>16</v>
      </c>
      <c r="B13" s="14" t="s">
        <v>17</v>
      </c>
      <c r="C13" s="20">
        <v>350000</v>
      </c>
      <c r="D13" s="21">
        <v>76295.929999999993</v>
      </c>
      <c r="E13" s="22">
        <v>0</v>
      </c>
      <c r="F13" s="5">
        <f t="shared" si="4"/>
        <v>0</v>
      </c>
      <c r="G13" s="5">
        <f t="shared" si="5"/>
        <v>0</v>
      </c>
    </row>
    <row r="14" spans="1:7" ht="30" x14ac:dyDescent="0.25">
      <c r="A14" s="13" t="s">
        <v>18</v>
      </c>
      <c r="B14" s="14" t="s">
        <v>19</v>
      </c>
      <c r="C14" s="20">
        <v>2179761.13</v>
      </c>
      <c r="D14" s="21">
        <v>1725174.06</v>
      </c>
      <c r="E14" s="22">
        <v>1714441.69</v>
      </c>
      <c r="F14" s="5">
        <f t="shared" si="4"/>
        <v>78.652732467066244</v>
      </c>
      <c r="G14" s="5">
        <f t="shared" si="5"/>
        <v>99.377896396146824</v>
      </c>
    </row>
    <row r="15" spans="1:7" x14ac:dyDescent="0.25">
      <c r="A15" s="16" t="s">
        <v>20</v>
      </c>
      <c r="B15" s="17" t="s">
        <v>21</v>
      </c>
      <c r="C15" s="19">
        <f t="shared" ref="C15:D15" si="6">SUM(C16:C17)</f>
        <v>72881.100000000006</v>
      </c>
      <c r="D15" s="19">
        <f t="shared" si="6"/>
        <v>94850.11</v>
      </c>
      <c r="E15" s="19">
        <f>SUM(E16:E17)</f>
        <v>94850.11</v>
      </c>
      <c r="F15" s="4">
        <f t="shared" si="4"/>
        <v>130.14363120205374</v>
      </c>
      <c r="G15" s="4">
        <f t="shared" si="5"/>
        <v>100</v>
      </c>
    </row>
    <row r="16" spans="1:7" ht="30" x14ac:dyDescent="0.25">
      <c r="A16" s="13" t="s">
        <v>22</v>
      </c>
      <c r="B16" s="14" t="s">
        <v>23</v>
      </c>
      <c r="C16" s="20">
        <v>23524.5</v>
      </c>
      <c r="D16" s="22">
        <v>35177.26</v>
      </c>
      <c r="E16" s="22">
        <v>35177.26</v>
      </c>
      <c r="F16" s="5">
        <f>E16/C16*100</f>
        <v>149.5345703415588</v>
      </c>
      <c r="G16" s="5">
        <f>E16/D16*100</f>
        <v>100</v>
      </c>
    </row>
    <row r="17" spans="1:7" ht="30" x14ac:dyDescent="0.25">
      <c r="A17" s="13" t="s">
        <v>24</v>
      </c>
      <c r="B17" s="14" t="s">
        <v>25</v>
      </c>
      <c r="C17" s="20">
        <v>49356.6</v>
      </c>
      <c r="D17" s="22">
        <v>59672.85</v>
      </c>
      <c r="E17" s="22">
        <v>59672.85</v>
      </c>
      <c r="F17" s="5">
        <f t="shared" si="4"/>
        <v>120.90145998711419</v>
      </c>
      <c r="G17" s="5">
        <f t="shared" si="5"/>
        <v>100</v>
      </c>
    </row>
    <row r="18" spans="1:7" ht="57.75" x14ac:dyDescent="0.25">
      <c r="A18" s="16" t="s">
        <v>26</v>
      </c>
      <c r="B18" s="17" t="s">
        <v>27</v>
      </c>
      <c r="C18" s="19">
        <f t="shared" ref="C18:D18" si="7">SUM(C19:C21)</f>
        <v>290583.46999999997</v>
      </c>
      <c r="D18" s="19">
        <f t="shared" si="7"/>
        <v>335465.32</v>
      </c>
      <c r="E18" s="19">
        <f>SUM(E19:E21)</f>
        <v>335426.56</v>
      </c>
      <c r="F18" s="4">
        <f t="shared" si="4"/>
        <v>115.4320856585545</v>
      </c>
      <c r="G18" s="4">
        <f t="shared" si="5"/>
        <v>99.988445899564212</v>
      </c>
    </row>
    <row r="19" spans="1:7" x14ac:dyDescent="0.25">
      <c r="A19" s="13" t="s">
        <v>28</v>
      </c>
      <c r="B19" s="14" t="s">
        <v>29</v>
      </c>
      <c r="C19" s="22">
        <v>1000</v>
      </c>
      <c r="D19" s="22">
        <v>3996.37</v>
      </c>
      <c r="E19" s="22">
        <v>3996.37</v>
      </c>
      <c r="F19" s="5">
        <f>E19/C19*100</f>
        <v>399.637</v>
      </c>
      <c r="G19" s="5">
        <f>E19/D19*100</f>
        <v>100</v>
      </c>
    </row>
    <row r="20" spans="1:7" ht="60" x14ac:dyDescent="0.25">
      <c r="A20" s="13" t="s">
        <v>30</v>
      </c>
      <c r="B20" s="14" t="s">
        <v>31</v>
      </c>
      <c r="C20" s="20">
        <v>289583.46999999997</v>
      </c>
      <c r="D20" s="22">
        <v>331468.95</v>
      </c>
      <c r="E20" s="22">
        <v>331430.19</v>
      </c>
      <c r="F20" s="5">
        <f t="shared" si="4"/>
        <v>114.45065907940119</v>
      </c>
      <c r="G20" s="5">
        <f t="shared" si="5"/>
        <v>99.988306597043248</v>
      </c>
    </row>
    <row r="21" spans="1:7" ht="45" hidden="1" x14ac:dyDescent="0.25">
      <c r="A21" s="13" t="s">
        <v>32</v>
      </c>
      <c r="B21" s="14" t="s">
        <v>33</v>
      </c>
      <c r="C21" s="22">
        <v>0</v>
      </c>
      <c r="D21" s="22">
        <v>0</v>
      </c>
      <c r="E21" s="22">
        <v>0</v>
      </c>
      <c r="F21" s="5" t="e">
        <f t="shared" si="4"/>
        <v>#DIV/0!</v>
      </c>
      <c r="G21" s="5" t="e">
        <f t="shared" si="5"/>
        <v>#DIV/0!</v>
      </c>
    </row>
    <row r="22" spans="1:7" ht="29.25" x14ac:dyDescent="0.25">
      <c r="A22" s="16" t="s">
        <v>34</v>
      </c>
      <c r="B22" s="17" t="s">
        <v>35</v>
      </c>
      <c r="C22" s="19">
        <f t="shared" ref="C22:E22" si="8">SUM(C23:C30)</f>
        <v>15652126.540000001</v>
      </c>
      <c r="D22" s="19">
        <f t="shared" si="8"/>
        <v>22804583.570000004</v>
      </c>
      <c r="E22" s="19">
        <f t="shared" si="8"/>
        <v>21868325.509999998</v>
      </c>
      <c r="F22" s="4">
        <f t="shared" si="4"/>
        <v>139.71472473158269</v>
      </c>
      <c r="G22" s="4">
        <f t="shared" si="5"/>
        <v>95.894430358150998</v>
      </c>
    </row>
    <row r="23" spans="1:7" x14ac:dyDescent="0.25">
      <c r="A23" s="13" t="s">
        <v>36</v>
      </c>
      <c r="B23" s="14" t="s">
        <v>37</v>
      </c>
      <c r="C23" s="20">
        <v>256080.31</v>
      </c>
      <c r="D23" s="22">
        <v>240942.89</v>
      </c>
      <c r="E23" s="22">
        <v>238688.32</v>
      </c>
      <c r="F23" s="5">
        <f t="shared" si="4"/>
        <v>93.208384510312413</v>
      </c>
      <c r="G23" s="5">
        <f t="shared" si="5"/>
        <v>99.064272035584864</v>
      </c>
    </row>
    <row r="24" spans="1:7" x14ac:dyDescent="0.25">
      <c r="A24" s="13" t="s">
        <v>38</v>
      </c>
      <c r="B24" s="14" t="s">
        <v>39</v>
      </c>
      <c r="C24" s="20">
        <v>1166057.6299999999</v>
      </c>
      <c r="D24" s="22">
        <v>1422432.72</v>
      </c>
      <c r="E24" s="22">
        <v>1419109.09</v>
      </c>
      <c r="F24" s="5">
        <f t="shared" si="4"/>
        <v>121.70145398388243</v>
      </c>
      <c r="G24" s="5">
        <f t="shared" si="5"/>
        <v>99.766341848491791</v>
      </c>
    </row>
    <row r="25" spans="1:7" x14ac:dyDescent="0.25">
      <c r="A25" s="13" t="s">
        <v>40</v>
      </c>
      <c r="B25" s="14" t="s">
        <v>41</v>
      </c>
      <c r="C25" s="20">
        <v>20417</v>
      </c>
      <c r="D25" s="22">
        <v>86941.119999999995</v>
      </c>
      <c r="E25" s="22">
        <v>28611.61</v>
      </c>
      <c r="F25" s="5">
        <f t="shared" si="4"/>
        <v>140.13621002106089</v>
      </c>
      <c r="G25" s="5">
        <f t="shared" si="5"/>
        <v>32.909180374027855</v>
      </c>
    </row>
    <row r="26" spans="1:7" x14ac:dyDescent="0.25">
      <c r="A26" s="13" t="s">
        <v>42</v>
      </c>
      <c r="B26" s="14" t="s">
        <v>43</v>
      </c>
      <c r="C26" s="20">
        <v>332728.8</v>
      </c>
      <c r="D26" s="22">
        <v>345570.52</v>
      </c>
      <c r="E26" s="22">
        <v>338748.24</v>
      </c>
      <c r="F26" s="5">
        <f t="shared" si="4"/>
        <v>101.80911300735013</v>
      </c>
      <c r="G26" s="5">
        <f t="shared" si="5"/>
        <v>98.025792246398794</v>
      </c>
    </row>
    <row r="27" spans="1:7" x14ac:dyDescent="0.25">
      <c r="A27" s="13" t="s">
        <v>44</v>
      </c>
      <c r="B27" s="14" t="s">
        <v>45</v>
      </c>
      <c r="C27" s="20">
        <v>249949.8</v>
      </c>
      <c r="D27" s="22">
        <v>1059082.58</v>
      </c>
      <c r="E27" s="22">
        <v>1025202.4</v>
      </c>
      <c r="F27" s="5">
        <f t="shared" si="4"/>
        <v>410.1633207948156</v>
      </c>
      <c r="G27" s="5">
        <f t="shared" si="5"/>
        <v>96.800987888970852</v>
      </c>
    </row>
    <row r="28" spans="1:7" ht="30" x14ac:dyDescent="0.25">
      <c r="A28" s="13" t="s">
        <v>46</v>
      </c>
      <c r="B28" s="14" t="s">
        <v>47</v>
      </c>
      <c r="C28" s="20">
        <v>12262583.6</v>
      </c>
      <c r="D28" s="22">
        <v>18100877.16</v>
      </c>
      <c r="E28" s="22">
        <v>17353332.68</v>
      </c>
      <c r="F28" s="5">
        <f t="shared" si="4"/>
        <v>141.51449030692032</v>
      </c>
      <c r="G28" s="5">
        <f t="shared" si="5"/>
        <v>95.870120141735711</v>
      </c>
    </row>
    <row r="29" spans="1:7" x14ac:dyDescent="0.25">
      <c r="A29" s="13" t="s">
        <v>48</v>
      </c>
      <c r="B29" s="14" t="s">
        <v>49</v>
      </c>
      <c r="C29" s="20">
        <v>456252.3</v>
      </c>
      <c r="D29" s="22">
        <v>494510.73</v>
      </c>
      <c r="E29" s="22">
        <v>487406.93</v>
      </c>
      <c r="F29" s="5">
        <f t="shared" si="4"/>
        <v>106.8283776322881</v>
      </c>
      <c r="G29" s="5">
        <f t="shared" si="5"/>
        <v>98.563468986810463</v>
      </c>
    </row>
    <row r="30" spans="1:7" ht="30" x14ac:dyDescent="0.25">
      <c r="A30" s="13" t="s">
        <v>50</v>
      </c>
      <c r="B30" s="14" t="s">
        <v>51</v>
      </c>
      <c r="C30" s="20">
        <v>908057.1</v>
      </c>
      <c r="D30" s="22">
        <v>1054225.8500000001</v>
      </c>
      <c r="E30" s="22">
        <v>977226.23999999999</v>
      </c>
      <c r="F30" s="5">
        <f t="shared" si="4"/>
        <v>107.61726768063373</v>
      </c>
      <c r="G30" s="5">
        <f t="shared" si="5"/>
        <v>92.696099227693935</v>
      </c>
    </row>
    <row r="31" spans="1:7" ht="31.5" customHeight="1" x14ac:dyDescent="0.25">
      <c r="A31" s="16" t="s">
        <v>52</v>
      </c>
      <c r="B31" s="17" t="s">
        <v>53</v>
      </c>
      <c r="C31" s="19">
        <f t="shared" ref="C31:E31" si="9">SUM(C32:C35)</f>
        <v>3107745.42</v>
      </c>
      <c r="D31" s="19">
        <f t="shared" si="9"/>
        <v>5780305.75</v>
      </c>
      <c r="E31" s="19">
        <f t="shared" si="9"/>
        <v>5515798.3499999996</v>
      </c>
      <c r="F31" s="4">
        <f t="shared" si="4"/>
        <v>177.48552743422593</v>
      </c>
      <c r="G31" s="4">
        <f t="shared" si="5"/>
        <v>95.423989466301151</v>
      </c>
    </row>
    <row r="32" spans="1:7" x14ac:dyDescent="0.25">
      <c r="A32" s="13" t="s">
        <v>54</v>
      </c>
      <c r="B32" s="14" t="s">
        <v>55</v>
      </c>
      <c r="C32" s="20">
        <v>849568.64</v>
      </c>
      <c r="D32" s="22">
        <v>1492276.26</v>
      </c>
      <c r="E32" s="22">
        <v>1467794.45</v>
      </c>
      <c r="F32" s="5">
        <f t="shared" si="4"/>
        <v>172.76937741016428</v>
      </c>
      <c r="G32" s="5">
        <f t="shared" si="5"/>
        <v>98.359431785103908</v>
      </c>
    </row>
    <row r="33" spans="1:7" x14ac:dyDescent="0.25">
      <c r="A33" s="13" t="s">
        <v>56</v>
      </c>
      <c r="B33" s="14" t="s">
        <v>57</v>
      </c>
      <c r="C33" s="20">
        <v>1591066.36</v>
      </c>
      <c r="D33" s="22">
        <v>3294576.38</v>
      </c>
      <c r="E33" s="22">
        <v>3086194.44</v>
      </c>
      <c r="F33" s="5">
        <f t="shared" si="4"/>
        <v>193.97018990458699</v>
      </c>
      <c r="G33" s="5">
        <f t="shared" si="5"/>
        <v>93.67500048670901</v>
      </c>
    </row>
    <row r="34" spans="1:7" x14ac:dyDescent="0.25">
      <c r="A34" s="13" t="s">
        <v>58</v>
      </c>
      <c r="B34" s="14" t="s">
        <v>59</v>
      </c>
      <c r="C34" s="20">
        <v>413317.52</v>
      </c>
      <c r="D34" s="22">
        <v>716847.17</v>
      </c>
      <c r="E34" s="22">
        <v>685283.95</v>
      </c>
      <c r="F34" s="5">
        <f t="shared" si="4"/>
        <v>165.80084725176903</v>
      </c>
      <c r="G34" s="5">
        <f t="shared" si="5"/>
        <v>95.596938744976839</v>
      </c>
    </row>
    <row r="35" spans="1:7" ht="30" x14ac:dyDescent="0.25">
      <c r="A35" s="13" t="s">
        <v>60</v>
      </c>
      <c r="B35" s="14" t="s">
        <v>61</v>
      </c>
      <c r="C35" s="20">
        <v>253792.9</v>
      </c>
      <c r="D35" s="22">
        <v>276605.94</v>
      </c>
      <c r="E35" s="22">
        <v>276525.51</v>
      </c>
      <c r="F35" s="5">
        <f t="shared" si="4"/>
        <v>108.95714970749772</v>
      </c>
      <c r="G35" s="5">
        <f t="shared" si="5"/>
        <v>99.970922533333891</v>
      </c>
    </row>
    <row r="36" spans="1:7" ht="29.25" x14ac:dyDescent="0.25">
      <c r="A36" s="16" t="s">
        <v>62</v>
      </c>
      <c r="B36" s="17" t="s">
        <v>63</v>
      </c>
      <c r="C36" s="19">
        <f t="shared" ref="C36:E36" si="10">SUM(C37:C39)</f>
        <v>658522.14</v>
      </c>
      <c r="D36" s="19">
        <f t="shared" si="10"/>
        <v>661166.81999999995</v>
      </c>
      <c r="E36" s="19">
        <f t="shared" si="10"/>
        <v>660088.68000000005</v>
      </c>
      <c r="F36" s="4">
        <f t="shared" si="4"/>
        <v>100.23788721818829</v>
      </c>
      <c r="G36" s="4">
        <f t="shared" si="5"/>
        <v>99.836933740867408</v>
      </c>
    </row>
    <row r="37" spans="1:7" ht="30" hidden="1" x14ac:dyDescent="0.25">
      <c r="A37" s="13" t="s">
        <v>64</v>
      </c>
      <c r="B37" s="14" t="s">
        <v>65</v>
      </c>
      <c r="C37" s="20">
        <v>0</v>
      </c>
      <c r="D37" s="22">
        <v>0</v>
      </c>
      <c r="E37" s="20">
        <v>0</v>
      </c>
      <c r="F37" s="5" t="e">
        <f t="shared" si="4"/>
        <v>#DIV/0!</v>
      </c>
      <c r="G37" s="5" t="e">
        <f t="shared" si="5"/>
        <v>#DIV/0!</v>
      </c>
    </row>
    <row r="38" spans="1:7" ht="45" x14ac:dyDescent="0.25">
      <c r="A38" s="13" t="s">
        <v>66</v>
      </c>
      <c r="B38" s="14" t="s">
        <v>67</v>
      </c>
      <c r="C38" s="20">
        <v>29505.9</v>
      </c>
      <c r="D38" s="22">
        <v>29936.19</v>
      </c>
      <c r="E38" s="20">
        <v>29930.25</v>
      </c>
      <c r="F38" s="5">
        <f t="shared" si="4"/>
        <v>101.4381869388834</v>
      </c>
      <c r="G38" s="5">
        <f t="shared" si="5"/>
        <v>99.980157795631314</v>
      </c>
    </row>
    <row r="39" spans="1:7" ht="30" x14ac:dyDescent="0.25">
      <c r="A39" s="13" t="s">
        <v>68</v>
      </c>
      <c r="B39" s="14" t="s">
        <v>69</v>
      </c>
      <c r="C39" s="20">
        <v>629016.24</v>
      </c>
      <c r="D39" s="22">
        <v>631230.63</v>
      </c>
      <c r="E39" s="20">
        <v>630158.43000000005</v>
      </c>
      <c r="F39" s="5">
        <f t="shared" si="4"/>
        <v>100.18158354703213</v>
      </c>
      <c r="G39" s="5">
        <f t="shared" si="5"/>
        <v>99.830141322514734</v>
      </c>
    </row>
    <row r="40" spans="1:7" x14ac:dyDescent="0.25">
      <c r="A40" s="16" t="s">
        <v>70</v>
      </c>
      <c r="B40" s="17" t="s">
        <v>71</v>
      </c>
      <c r="C40" s="19">
        <f t="shared" ref="C40:E40" si="11">SUM(C41:C48)</f>
        <v>13032586.845999997</v>
      </c>
      <c r="D40" s="19">
        <f t="shared" si="11"/>
        <v>15273783.879999999</v>
      </c>
      <c r="E40" s="19">
        <f t="shared" si="11"/>
        <v>15227011.229999997</v>
      </c>
      <c r="F40" s="4">
        <f t="shared" si="4"/>
        <v>116.83798013341855</v>
      </c>
      <c r="G40" s="4">
        <f t="shared" si="5"/>
        <v>99.693771691628768</v>
      </c>
    </row>
    <row r="41" spans="1:7" x14ac:dyDescent="0.25">
      <c r="A41" s="13" t="s">
        <v>72</v>
      </c>
      <c r="B41" s="14" t="s">
        <v>73</v>
      </c>
      <c r="C41" s="20">
        <v>2081776.111</v>
      </c>
      <c r="D41" s="22">
        <v>2552365.71</v>
      </c>
      <c r="E41" s="22">
        <v>2548195.85</v>
      </c>
      <c r="F41" s="5">
        <f t="shared" si="4"/>
        <v>122.40489438491784</v>
      </c>
      <c r="G41" s="5">
        <f t="shared" si="5"/>
        <v>99.836627643771322</v>
      </c>
    </row>
    <row r="42" spans="1:7" x14ac:dyDescent="0.25">
      <c r="A42" s="13" t="s">
        <v>74</v>
      </c>
      <c r="B42" s="14" t="s">
        <v>75</v>
      </c>
      <c r="C42" s="20">
        <v>8989630.0989999995</v>
      </c>
      <c r="D42" s="22">
        <v>10111196.560000001</v>
      </c>
      <c r="E42" s="22">
        <v>10089872.779999999</v>
      </c>
      <c r="F42" s="5">
        <f t="shared" si="4"/>
        <v>112.23902061467903</v>
      </c>
      <c r="G42" s="5">
        <f t="shared" si="5"/>
        <v>99.789107254779736</v>
      </c>
    </row>
    <row r="43" spans="1:7" x14ac:dyDescent="0.25">
      <c r="A43" s="13" t="s">
        <v>76</v>
      </c>
      <c r="B43" s="14" t="s">
        <v>77</v>
      </c>
      <c r="C43" s="20">
        <v>142745.08900000001</v>
      </c>
      <c r="D43" s="22">
        <v>172198.87</v>
      </c>
      <c r="E43" s="22">
        <v>172198.87</v>
      </c>
      <c r="F43" s="5">
        <f t="shared" si="4"/>
        <v>120.63383140277419</v>
      </c>
      <c r="G43" s="5">
        <f t="shared" si="5"/>
        <v>100</v>
      </c>
    </row>
    <row r="44" spans="1:7" ht="30" x14ac:dyDescent="0.25">
      <c r="A44" s="13" t="s">
        <v>78</v>
      </c>
      <c r="B44" s="14" t="s">
        <v>79</v>
      </c>
      <c r="C44" s="20">
        <v>1251512.7009999999</v>
      </c>
      <c r="D44" s="22">
        <v>1411369.12</v>
      </c>
      <c r="E44" s="22">
        <v>1398318.55</v>
      </c>
      <c r="F44" s="5">
        <f t="shared" si="4"/>
        <v>111.73027240416317</v>
      </c>
      <c r="G44" s="5">
        <f t="shared" si="5"/>
        <v>99.075325525047617</v>
      </c>
    </row>
    <row r="45" spans="1:7" ht="45" x14ac:dyDescent="0.25">
      <c r="A45" s="13" t="s">
        <v>80</v>
      </c>
      <c r="B45" s="14" t="s">
        <v>81</v>
      </c>
      <c r="C45" s="20">
        <v>93057.285999999993</v>
      </c>
      <c r="D45" s="22">
        <v>98866.46</v>
      </c>
      <c r="E45" s="22">
        <v>98605.87</v>
      </c>
      <c r="F45" s="5">
        <f t="shared" si="4"/>
        <v>105.96254655438801</v>
      </c>
      <c r="G45" s="5">
        <f t="shared" si="5"/>
        <v>99.73642224066684</v>
      </c>
    </row>
    <row r="46" spans="1:7" x14ac:dyDescent="0.25">
      <c r="A46" s="13" t="s">
        <v>82</v>
      </c>
      <c r="B46" s="14" t="s">
        <v>83</v>
      </c>
      <c r="C46" s="20">
        <v>77279.86</v>
      </c>
      <c r="D46" s="22">
        <v>85733.45</v>
      </c>
      <c r="E46" s="22">
        <v>85733.440000000002</v>
      </c>
      <c r="F46" s="5">
        <f t="shared" si="4"/>
        <v>110.93891733240717</v>
      </c>
      <c r="G46" s="5">
        <f t="shared" si="5"/>
        <v>99.999988335941225</v>
      </c>
    </row>
    <row r="47" spans="1:7" x14ac:dyDescent="0.25">
      <c r="A47" s="13" t="s">
        <v>84</v>
      </c>
      <c r="B47" s="14" t="s">
        <v>85</v>
      </c>
      <c r="C47" s="20">
        <v>16156.2</v>
      </c>
      <c r="D47" s="22">
        <v>16600.46</v>
      </c>
      <c r="E47" s="22">
        <v>16197.17</v>
      </c>
      <c r="F47" s="5">
        <f t="shared" si="4"/>
        <v>100.25358685829589</v>
      </c>
      <c r="G47" s="5">
        <f t="shared" si="5"/>
        <v>97.57060948913464</v>
      </c>
    </row>
    <row r="48" spans="1:7" ht="30" x14ac:dyDescent="0.25">
      <c r="A48" s="13" t="s">
        <v>86</v>
      </c>
      <c r="B48" s="14" t="s">
        <v>87</v>
      </c>
      <c r="C48" s="20">
        <v>380429.5</v>
      </c>
      <c r="D48" s="22">
        <v>825453.25</v>
      </c>
      <c r="E48" s="22">
        <v>817888.7</v>
      </c>
      <c r="F48" s="5">
        <f t="shared" si="4"/>
        <v>214.99087215896768</v>
      </c>
      <c r="G48" s="5">
        <f t="shared" si="5"/>
        <v>99.083588319508095</v>
      </c>
    </row>
    <row r="49" spans="1:7" ht="29.25" x14ac:dyDescent="0.25">
      <c r="A49" s="16" t="s">
        <v>88</v>
      </c>
      <c r="B49" s="17" t="s">
        <v>89</v>
      </c>
      <c r="C49" s="19">
        <f t="shared" ref="C49:E49" si="12">SUM(C50:C52)</f>
        <v>902899.69000000006</v>
      </c>
      <c r="D49" s="19">
        <f t="shared" si="12"/>
        <v>1101002.4100000001</v>
      </c>
      <c r="E49" s="19">
        <f t="shared" si="12"/>
        <v>1080627.19</v>
      </c>
      <c r="F49" s="4">
        <f t="shared" si="4"/>
        <v>119.68408029910829</v>
      </c>
      <c r="G49" s="4">
        <f t="shared" si="5"/>
        <v>98.14939369660415</v>
      </c>
    </row>
    <row r="50" spans="1:7" x14ac:dyDescent="0.25">
      <c r="A50" s="13" t="s">
        <v>90</v>
      </c>
      <c r="B50" s="14" t="s">
        <v>91</v>
      </c>
      <c r="C50" s="20">
        <v>870289.79</v>
      </c>
      <c r="D50" s="22">
        <v>1060756.55</v>
      </c>
      <c r="E50" s="22">
        <v>1040788.78</v>
      </c>
      <c r="F50" s="5">
        <f t="shared" si="4"/>
        <v>119.59105943320327</v>
      </c>
      <c r="G50" s="5">
        <f t="shared" si="5"/>
        <v>98.117591637779654</v>
      </c>
    </row>
    <row r="51" spans="1:7" hidden="1" x14ac:dyDescent="0.25">
      <c r="A51" s="13" t="s">
        <v>92</v>
      </c>
      <c r="B51" s="14" t="s">
        <v>93</v>
      </c>
      <c r="C51" s="20"/>
      <c r="D51" s="22"/>
      <c r="E51" s="22"/>
      <c r="F51" s="5" t="e">
        <f t="shared" si="4"/>
        <v>#DIV/0!</v>
      </c>
      <c r="G51" s="5" t="e">
        <f t="shared" si="5"/>
        <v>#DIV/0!</v>
      </c>
    </row>
    <row r="52" spans="1:7" ht="30" x14ac:dyDescent="0.25">
      <c r="A52" s="13" t="s">
        <v>94</v>
      </c>
      <c r="B52" s="14" t="s">
        <v>95</v>
      </c>
      <c r="C52" s="20">
        <v>32609.9</v>
      </c>
      <c r="D52" s="22">
        <v>40245.86</v>
      </c>
      <c r="E52" s="22">
        <v>39838.410000000003</v>
      </c>
      <c r="F52" s="5">
        <f t="shared" si="4"/>
        <v>122.16661197979755</v>
      </c>
      <c r="G52" s="5">
        <f t="shared" si="5"/>
        <v>98.987597730549183</v>
      </c>
    </row>
    <row r="53" spans="1:7" x14ac:dyDescent="0.25">
      <c r="A53" s="16" t="s">
        <v>96</v>
      </c>
      <c r="B53" s="17" t="s">
        <v>97</v>
      </c>
      <c r="C53" s="19">
        <f t="shared" ref="C53:E53" si="13">SUM(C54:C60)</f>
        <v>4847601.4199599996</v>
      </c>
      <c r="D53" s="19">
        <f t="shared" si="13"/>
        <v>7278516.9399999995</v>
      </c>
      <c r="E53" s="19">
        <f t="shared" si="13"/>
        <v>7143721.8200000003</v>
      </c>
      <c r="F53" s="4">
        <f t="shared" si="4"/>
        <v>147.36611369461451</v>
      </c>
      <c r="G53" s="4">
        <f t="shared" si="5"/>
        <v>98.148041405808712</v>
      </c>
    </row>
    <row r="54" spans="1:7" x14ac:dyDescent="0.25">
      <c r="A54" s="13" t="s">
        <v>98</v>
      </c>
      <c r="B54" s="14" t="s">
        <v>99</v>
      </c>
      <c r="C54" s="20">
        <v>2263519.19</v>
      </c>
      <c r="D54" s="22">
        <v>3439269.4</v>
      </c>
      <c r="E54" s="22">
        <v>3413283.66</v>
      </c>
      <c r="F54" s="5">
        <f t="shared" si="4"/>
        <v>150.79543725891716</v>
      </c>
      <c r="G54" s="5">
        <f t="shared" si="5"/>
        <v>99.244440112775123</v>
      </c>
    </row>
    <row r="55" spans="1:7" x14ac:dyDescent="0.25">
      <c r="A55" s="13" t="s">
        <v>100</v>
      </c>
      <c r="B55" s="14" t="s">
        <v>101</v>
      </c>
      <c r="C55" s="20">
        <v>1294220.64696</v>
      </c>
      <c r="D55" s="22">
        <v>1949254.33</v>
      </c>
      <c r="E55" s="22">
        <v>1857550.86</v>
      </c>
      <c r="F55" s="5">
        <f t="shared" si="4"/>
        <v>143.52659759857863</v>
      </c>
      <c r="G55" s="5">
        <f t="shared" si="5"/>
        <v>95.29545895634871</v>
      </c>
    </row>
    <row r="56" spans="1:7" ht="30" x14ac:dyDescent="0.25">
      <c r="A56" s="13" t="s">
        <v>102</v>
      </c>
      <c r="B56" s="14" t="s">
        <v>103</v>
      </c>
      <c r="C56" s="20">
        <v>29958.400000000001</v>
      </c>
      <c r="D56" s="22">
        <v>31897.8</v>
      </c>
      <c r="E56" s="22">
        <v>31882.799999999999</v>
      </c>
      <c r="F56" s="5">
        <f t="shared" si="4"/>
        <v>106.42357402264473</v>
      </c>
      <c r="G56" s="5">
        <f t="shared" si="5"/>
        <v>99.952974813310007</v>
      </c>
    </row>
    <row r="57" spans="1:7" x14ac:dyDescent="0.25">
      <c r="A57" s="13" t="s">
        <v>104</v>
      </c>
      <c r="B57" s="14" t="s">
        <v>105</v>
      </c>
      <c r="C57" s="20">
        <v>93653.4</v>
      </c>
      <c r="D57" s="22">
        <v>98479.02</v>
      </c>
      <c r="E57" s="22">
        <v>98428.36</v>
      </c>
      <c r="F57" s="5">
        <f t="shared" si="4"/>
        <v>105.09854420661718</v>
      </c>
      <c r="G57" s="5">
        <f t="shared" si="5"/>
        <v>99.948557570942526</v>
      </c>
    </row>
    <row r="58" spans="1:7" ht="30" x14ac:dyDescent="0.25">
      <c r="A58" s="13" t="s">
        <v>106</v>
      </c>
      <c r="B58" s="14" t="s">
        <v>107</v>
      </c>
      <c r="C58" s="20">
        <v>47593.3</v>
      </c>
      <c r="D58" s="22">
        <v>51536.74</v>
      </c>
      <c r="E58" s="22">
        <v>51536.74</v>
      </c>
      <c r="F58" s="5">
        <f t="shared" si="4"/>
        <v>108.28570408019615</v>
      </c>
      <c r="G58" s="5">
        <f t="shared" si="5"/>
        <v>100</v>
      </c>
    </row>
    <row r="59" spans="1:7" ht="45" x14ac:dyDescent="0.25">
      <c r="A59" s="13" t="s">
        <v>108</v>
      </c>
      <c r="B59" s="14" t="s">
        <v>109</v>
      </c>
      <c r="C59" s="20">
        <v>258484.9</v>
      </c>
      <c r="D59" s="22">
        <v>264164.51</v>
      </c>
      <c r="E59" s="22">
        <v>264164.51</v>
      </c>
      <c r="F59" s="5">
        <f t="shared" si="4"/>
        <v>102.19726955036832</v>
      </c>
      <c r="G59" s="5">
        <f t="shared" si="5"/>
        <v>100</v>
      </c>
    </row>
    <row r="60" spans="1:7" ht="30" x14ac:dyDescent="0.25">
      <c r="A60" s="13" t="s">
        <v>110</v>
      </c>
      <c r="B60" s="14" t="s">
        <v>111</v>
      </c>
      <c r="C60" s="20">
        <v>860171.58299999998</v>
      </c>
      <c r="D60" s="22">
        <v>1443915.14</v>
      </c>
      <c r="E60" s="22">
        <v>1426874.89</v>
      </c>
      <c r="F60" s="5">
        <f t="shared" si="4"/>
        <v>165.88258879972787</v>
      </c>
      <c r="G60" s="5">
        <f t="shared" si="5"/>
        <v>98.819857931540213</v>
      </c>
    </row>
    <row r="61" spans="1:7" x14ac:dyDescent="0.25">
      <c r="A61" s="16" t="s">
        <v>112</v>
      </c>
      <c r="B61" s="17" t="s">
        <v>113</v>
      </c>
      <c r="C61" s="19">
        <f t="shared" ref="C61:E61" si="14">SUM(C62:C66)</f>
        <v>16698166.22113</v>
      </c>
      <c r="D61" s="19">
        <f t="shared" si="14"/>
        <v>18031591.669999998</v>
      </c>
      <c r="E61" s="19">
        <f t="shared" si="14"/>
        <v>17908015.75</v>
      </c>
      <c r="F61" s="4">
        <f t="shared" si="4"/>
        <v>107.24540355418817</v>
      </c>
      <c r="G61" s="4">
        <f t="shared" si="5"/>
        <v>99.314669928969181</v>
      </c>
    </row>
    <row r="62" spans="1:7" x14ac:dyDescent="0.25">
      <c r="A62" s="13" t="s">
        <v>114</v>
      </c>
      <c r="B62" s="14" t="s">
        <v>115</v>
      </c>
      <c r="C62" s="20">
        <v>81699.100000000006</v>
      </c>
      <c r="D62" s="22">
        <v>108927.5</v>
      </c>
      <c r="E62" s="22">
        <v>108663.98</v>
      </c>
      <c r="F62" s="5">
        <f t="shared" si="4"/>
        <v>133.00511266341979</v>
      </c>
      <c r="G62" s="5">
        <f t="shared" si="5"/>
        <v>99.7580776204356</v>
      </c>
    </row>
    <row r="63" spans="1:7" ht="30" x14ac:dyDescent="0.25">
      <c r="A63" s="13" t="s">
        <v>116</v>
      </c>
      <c r="B63" s="14" t="s">
        <v>117</v>
      </c>
      <c r="C63" s="20">
        <v>2317822.9</v>
      </c>
      <c r="D63" s="22">
        <v>2652614.2799999998</v>
      </c>
      <c r="E63" s="22">
        <v>2651614.39</v>
      </c>
      <c r="F63" s="5">
        <f t="shared" si="4"/>
        <v>114.4010782704753</v>
      </c>
      <c r="G63" s="5">
        <f t="shared" si="5"/>
        <v>99.962305488304935</v>
      </c>
    </row>
    <row r="64" spans="1:7" x14ac:dyDescent="0.25">
      <c r="A64" s="13" t="s">
        <v>118</v>
      </c>
      <c r="B64" s="14" t="s">
        <v>119</v>
      </c>
      <c r="C64" s="20">
        <v>9883987.0711300001</v>
      </c>
      <c r="D64" s="22">
        <v>11151281</v>
      </c>
      <c r="E64" s="22">
        <v>11059500.16</v>
      </c>
      <c r="F64" s="5">
        <f t="shared" si="4"/>
        <v>111.89310629820166</v>
      </c>
      <c r="G64" s="5">
        <f t="shared" si="5"/>
        <v>99.176948011623054</v>
      </c>
    </row>
    <row r="65" spans="1:7" x14ac:dyDescent="0.25">
      <c r="A65" s="13" t="s">
        <v>120</v>
      </c>
      <c r="B65" s="14" t="s">
        <v>121</v>
      </c>
      <c r="C65" s="20">
        <v>4164891.05</v>
      </c>
      <c r="D65" s="22">
        <v>3833288.39</v>
      </c>
      <c r="E65" s="22">
        <v>3804420.34</v>
      </c>
      <c r="F65" s="5">
        <f t="shared" si="4"/>
        <v>91.345014655305334</v>
      </c>
      <c r="G65" s="5">
        <f t="shared" si="5"/>
        <v>99.24691160531232</v>
      </c>
    </row>
    <row r="66" spans="1:7" ht="30" x14ac:dyDescent="0.25">
      <c r="A66" s="13" t="s">
        <v>122</v>
      </c>
      <c r="B66" s="14" t="s">
        <v>123</v>
      </c>
      <c r="C66" s="20">
        <v>249766.1</v>
      </c>
      <c r="D66" s="22">
        <v>285480.5</v>
      </c>
      <c r="E66" s="22">
        <v>283816.88</v>
      </c>
      <c r="F66" s="5">
        <f t="shared" si="4"/>
        <v>113.6330670975765</v>
      </c>
      <c r="G66" s="5">
        <f t="shared" si="5"/>
        <v>99.417256169860991</v>
      </c>
    </row>
    <row r="67" spans="1:7" ht="29.25" x14ac:dyDescent="0.25">
      <c r="A67" s="16" t="s">
        <v>124</v>
      </c>
      <c r="B67" s="17" t="s">
        <v>125</v>
      </c>
      <c r="C67" s="19">
        <f t="shared" ref="C67:E67" si="15">SUM(C68:C71)</f>
        <v>444720.2</v>
      </c>
      <c r="D67" s="19">
        <f t="shared" si="15"/>
        <v>722952.47</v>
      </c>
      <c r="E67" s="19">
        <f t="shared" si="15"/>
        <v>719807.44</v>
      </c>
      <c r="F67" s="4">
        <f t="shared" si="4"/>
        <v>161.85625028950784</v>
      </c>
      <c r="G67" s="4">
        <f t="shared" si="5"/>
        <v>99.56497416766554</v>
      </c>
    </row>
    <row r="68" spans="1:7" x14ac:dyDescent="0.25">
      <c r="A68" s="13" t="s">
        <v>126</v>
      </c>
      <c r="B68" s="14" t="s">
        <v>127</v>
      </c>
      <c r="C68" s="20">
        <v>105250.52099999999</v>
      </c>
      <c r="D68" s="22">
        <v>120536.54</v>
      </c>
      <c r="E68" s="22">
        <v>120527.94</v>
      </c>
      <c r="F68" s="5">
        <f t="shared" si="4"/>
        <v>114.51529061789634</v>
      </c>
      <c r="G68" s="5">
        <f t="shared" si="5"/>
        <v>99.992865234060986</v>
      </c>
    </row>
    <row r="69" spans="1:7" x14ac:dyDescent="0.25">
      <c r="A69" s="13" t="s">
        <v>128</v>
      </c>
      <c r="B69" s="14" t="s">
        <v>129</v>
      </c>
      <c r="C69" s="20">
        <v>140477.17499999999</v>
      </c>
      <c r="D69" s="22">
        <v>364700.89</v>
      </c>
      <c r="E69" s="22">
        <v>361827.41</v>
      </c>
      <c r="F69" s="5">
        <f t="shared" si="4"/>
        <v>257.57024940172664</v>
      </c>
      <c r="G69" s="5">
        <f t="shared" si="5"/>
        <v>99.212099537239936</v>
      </c>
    </row>
    <row r="70" spans="1:7" x14ac:dyDescent="0.25">
      <c r="A70" s="13" t="s">
        <v>130</v>
      </c>
      <c r="B70" s="14" t="s">
        <v>131</v>
      </c>
      <c r="C70" s="20">
        <v>184999.10399999999</v>
      </c>
      <c r="D70" s="22">
        <v>217441.71</v>
      </c>
      <c r="E70" s="22">
        <v>217252.77</v>
      </c>
      <c r="F70" s="5">
        <f t="shared" si="4"/>
        <v>117.43449849357108</v>
      </c>
      <c r="G70" s="5">
        <f t="shared" si="5"/>
        <v>99.913107747359049</v>
      </c>
    </row>
    <row r="71" spans="1:7" ht="30" x14ac:dyDescent="0.25">
      <c r="A71" s="13" t="s">
        <v>132</v>
      </c>
      <c r="B71" s="14" t="s">
        <v>133</v>
      </c>
      <c r="C71" s="20">
        <v>13993.4</v>
      </c>
      <c r="D71" s="22">
        <v>20273.330000000002</v>
      </c>
      <c r="E71" s="22">
        <v>20199.32</v>
      </c>
      <c r="F71" s="5">
        <f t="shared" ref="F71:F80" si="16">E71/C71*100</f>
        <v>144.34890734203267</v>
      </c>
      <c r="G71" s="5">
        <f t="shared" si="5"/>
        <v>99.634939104725262</v>
      </c>
    </row>
    <row r="72" spans="1:7" ht="29.25" x14ac:dyDescent="0.25">
      <c r="A72" s="16" t="s">
        <v>134</v>
      </c>
      <c r="B72" s="17" t="s">
        <v>135</v>
      </c>
      <c r="C72" s="19">
        <f t="shared" ref="C72:E72" si="17">SUM(C73:C75)</f>
        <v>93956.800000000003</v>
      </c>
      <c r="D72" s="19">
        <f t="shared" si="17"/>
        <v>102196.22</v>
      </c>
      <c r="E72" s="19">
        <f t="shared" si="17"/>
        <v>102196.22</v>
      </c>
      <c r="F72" s="4">
        <f t="shared" si="16"/>
        <v>108.76937060436285</v>
      </c>
      <c r="G72" s="4">
        <f t="shared" ref="G72:G81" si="18">E72/D72*100</f>
        <v>100</v>
      </c>
    </row>
    <row r="73" spans="1:7" hidden="1" x14ac:dyDescent="0.25">
      <c r="A73" s="13" t="s">
        <v>136</v>
      </c>
      <c r="B73" s="14" t="s">
        <v>137</v>
      </c>
      <c r="C73" s="20">
        <v>0</v>
      </c>
      <c r="D73" s="22">
        <v>0</v>
      </c>
      <c r="E73" s="22">
        <v>0</v>
      </c>
      <c r="F73" s="5" t="e">
        <f t="shared" si="16"/>
        <v>#DIV/0!</v>
      </c>
      <c r="G73" s="5" t="e">
        <f t="shared" si="18"/>
        <v>#DIV/0!</v>
      </c>
    </row>
    <row r="74" spans="1:7" ht="30" x14ac:dyDescent="0.25">
      <c r="A74" s="13" t="s">
        <v>138</v>
      </c>
      <c r="B74" s="14" t="s">
        <v>139</v>
      </c>
      <c r="C74" s="20">
        <v>57292.9</v>
      </c>
      <c r="D74" s="22">
        <v>58412</v>
      </c>
      <c r="E74" s="22">
        <v>58412</v>
      </c>
      <c r="F74" s="5">
        <f t="shared" si="16"/>
        <v>101.95329613267961</v>
      </c>
      <c r="G74" s="5">
        <f t="shared" si="18"/>
        <v>100</v>
      </c>
    </row>
    <row r="75" spans="1:7" ht="30" x14ac:dyDescent="0.25">
      <c r="A75" s="13" t="s">
        <v>140</v>
      </c>
      <c r="B75" s="14" t="s">
        <v>141</v>
      </c>
      <c r="C75" s="20">
        <v>36663.9</v>
      </c>
      <c r="D75" s="22">
        <v>43784.22</v>
      </c>
      <c r="E75" s="22">
        <v>43784.22</v>
      </c>
      <c r="F75" s="5">
        <f t="shared" si="16"/>
        <v>119.42051991195699</v>
      </c>
      <c r="G75" s="5">
        <f t="shared" si="18"/>
        <v>100</v>
      </c>
    </row>
    <row r="76" spans="1:7" ht="42.75" customHeight="1" x14ac:dyDescent="0.25">
      <c r="A76" s="16" t="s">
        <v>142</v>
      </c>
      <c r="B76" s="17" t="s">
        <v>143</v>
      </c>
      <c r="C76" s="19">
        <f t="shared" ref="C76:E76" si="19">SUM(C77)</f>
        <v>552150.30000000005</v>
      </c>
      <c r="D76" s="19">
        <f t="shared" si="19"/>
        <v>64410.3</v>
      </c>
      <c r="E76" s="19">
        <f t="shared" si="19"/>
        <v>59940.62</v>
      </c>
      <c r="F76" s="4">
        <f t="shared" si="16"/>
        <v>10.855852111282019</v>
      </c>
      <c r="G76" s="4">
        <f t="shared" si="18"/>
        <v>93.060612976495989</v>
      </c>
    </row>
    <row r="77" spans="1:7" ht="45" x14ac:dyDescent="0.25">
      <c r="A77" s="13" t="s">
        <v>144</v>
      </c>
      <c r="B77" s="14" t="s">
        <v>145</v>
      </c>
      <c r="C77" s="20">
        <v>552150.30000000005</v>
      </c>
      <c r="D77" s="22">
        <v>64410.3</v>
      </c>
      <c r="E77" s="22">
        <v>59940.62</v>
      </c>
      <c r="F77" s="5">
        <f t="shared" si="16"/>
        <v>10.855852111282019</v>
      </c>
      <c r="G77" s="5">
        <f t="shared" si="18"/>
        <v>93.060612976495989</v>
      </c>
    </row>
    <row r="78" spans="1:7" ht="72" x14ac:dyDescent="0.25">
      <c r="A78" s="16" t="s">
        <v>146</v>
      </c>
      <c r="B78" s="17" t="s">
        <v>147</v>
      </c>
      <c r="C78" s="19">
        <f t="shared" ref="C78:E78" si="20">SUM(C79:C81)</f>
        <v>4306692</v>
      </c>
      <c r="D78" s="19">
        <f t="shared" si="20"/>
        <v>4730443.5999999996</v>
      </c>
      <c r="E78" s="19">
        <f t="shared" si="20"/>
        <v>4681011.8</v>
      </c>
      <c r="F78" s="4">
        <f t="shared" si="16"/>
        <v>108.69158509593906</v>
      </c>
      <c r="G78" s="4">
        <f t="shared" si="18"/>
        <v>98.955028234561354</v>
      </c>
    </row>
    <row r="79" spans="1:7" ht="60" x14ac:dyDescent="0.25">
      <c r="A79" s="13" t="s">
        <v>148</v>
      </c>
      <c r="B79" s="14" t="s">
        <v>149</v>
      </c>
      <c r="C79" s="20">
        <v>3092000</v>
      </c>
      <c r="D79" s="22">
        <v>3077704.43</v>
      </c>
      <c r="E79" s="22">
        <v>3077704.43</v>
      </c>
      <c r="F79" s="5">
        <f t="shared" si="16"/>
        <v>99.537659443725744</v>
      </c>
      <c r="G79" s="5">
        <f t="shared" si="18"/>
        <v>100</v>
      </c>
    </row>
    <row r="80" spans="1:7" x14ac:dyDescent="0.25">
      <c r="A80" s="13" t="s">
        <v>150</v>
      </c>
      <c r="B80" s="14" t="s">
        <v>151</v>
      </c>
      <c r="C80" s="20">
        <v>1139186</v>
      </c>
      <c r="D80" s="22">
        <v>1281554</v>
      </c>
      <c r="E80" s="22">
        <v>1281554</v>
      </c>
      <c r="F80" s="5">
        <f t="shared" si="16"/>
        <v>112.49734459517586</v>
      </c>
      <c r="G80" s="5">
        <f t="shared" si="18"/>
        <v>100</v>
      </c>
    </row>
    <row r="81" spans="1:7" ht="30" x14ac:dyDescent="0.25">
      <c r="A81" s="13" t="s">
        <v>152</v>
      </c>
      <c r="B81" s="14" t="s">
        <v>153</v>
      </c>
      <c r="C81" s="20">
        <v>75506</v>
      </c>
      <c r="D81" s="22">
        <v>371185.17</v>
      </c>
      <c r="E81" s="22">
        <v>321753.37</v>
      </c>
      <c r="F81" s="5">
        <f>E81/C81*100</f>
        <v>426.12953937435429</v>
      </c>
      <c r="G81" s="5">
        <f t="shared" si="18"/>
        <v>86.682711488715995</v>
      </c>
    </row>
  </sheetData>
  <mergeCells count="8">
    <mergeCell ref="G3:G4"/>
    <mergeCell ref="A1:G1"/>
    <mergeCell ref="A3:A4"/>
    <mergeCell ref="B3:B4"/>
    <mergeCell ref="C3:C4"/>
    <mergeCell ref="F3:F4"/>
    <mergeCell ref="D3:D4"/>
    <mergeCell ref="E3:E4"/>
  </mergeCells>
  <pageMargins left="0.11811023622047245" right="0.11811023622047245" top="0.15748031496062992" bottom="0.15748031496062992" header="0" footer="0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Муравьева Юлия Александровна 2</dc:creator>
  <cp:lastModifiedBy>Ильина Олеся Михайловна 2</cp:lastModifiedBy>
  <cp:lastPrinted>2023-06-02T11:34:17Z</cp:lastPrinted>
  <dcterms:created xsi:type="dcterms:W3CDTF">2022-05-24T09:20:45Z</dcterms:created>
  <dcterms:modified xsi:type="dcterms:W3CDTF">2024-06-06T14:39:14Z</dcterms:modified>
</cp:coreProperties>
</file>