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Годовой отчет за 2023 год\4. Аналитические таблицы по исполнению бюджета субъекта\"/>
    </mc:Choice>
  </mc:AlternateContent>
  <xr:revisionPtr revIDLastSave="0" documentId="13_ncr:1_{B38122DA-29C2-4739-ABF2-CC9780F0B417}" xr6:coauthVersionLast="45" xr6:coauthVersionMax="45" xr10:uidLastSave="{00000000-0000-0000-0000-000000000000}"/>
  <bookViews>
    <workbookView xWindow="855" yWindow="0" windowWidth="23940" windowHeight="15180" xr2:uid="{00000000-000D-0000-FFFF-FFFF00000000}"/>
  </bookViews>
  <sheets>
    <sheet name="Разделы" sheetId="3" r:id="rId1"/>
  </sheets>
  <definedNames>
    <definedName name="_xlnm._FilterDatabase" localSheetId="0" hidden="1">Разделы!$A$5:$L$80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5" i="3" l="1"/>
  <c r="D66" i="3"/>
  <c r="G77" i="3" l="1"/>
  <c r="G75" i="3"/>
  <c r="G71" i="3"/>
  <c r="G66" i="3"/>
  <c r="G60" i="3"/>
  <c r="G52" i="3"/>
  <c r="G48" i="3"/>
  <c r="G39" i="3"/>
  <c r="G36" i="3"/>
  <c r="G31" i="3"/>
  <c r="G22" i="3"/>
  <c r="G18" i="3"/>
  <c r="G15" i="3"/>
  <c r="G6" i="3"/>
  <c r="F52" i="3" l="1"/>
  <c r="F6" i="3"/>
  <c r="F77" i="3" l="1"/>
  <c r="F75" i="3"/>
  <c r="F71" i="3"/>
  <c r="F66" i="3"/>
  <c r="F60" i="3"/>
  <c r="F48" i="3"/>
  <c r="F39" i="3"/>
  <c r="F36" i="3"/>
  <c r="F31" i="3"/>
  <c r="F22" i="3"/>
  <c r="F18" i="3"/>
  <c r="F15" i="3"/>
  <c r="D22" i="3" l="1"/>
  <c r="D31" i="3"/>
  <c r="D36" i="3"/>
  <c r="D39" i="3"/>
  <c r="D48" i="3"/>
  <c r="D52" i="3"/>
  <c r="D60" i="3"/>
  <c r="D71" i="3"/>
  <c r="D75" i="3"/>
  <c r="D77" i="3"/>
  <c r="I50" i="3" l="1"/>
  <c r="K19" i="3" l="1"/>
  <c r="E77" i="3"/>
  <c r="E71" i="3"/>
  <c r="E66" i="3"/>
  <c r="E60" i="3"/>
  <c r="E52" i="3"/>
  <c r="E48" i="3"/>
  <c r="E39" i="3"/>
  <c r="E36" i="3"/>
  <c r="E31" i="3"/>
  <c r="E18" i="3"/>
  <c r="E22" i="3"/>
  <c r="E15" i="3"/>
  <c r="E6" i="3"/>
  <c r="E5" i="3" l="1"/>
  <c r="H6" i="3"/>
  <c r="H18" i="3"/>
  <c r="H36" i="3"/>
  <c r="H66" i="3"/>
  <c r="H71" i="3"/>
  <c r="J66" i="3"/>
  <c r="H60" i="3"/>
  <c r="H52" i="3"/>
  <c r="H48" i="3"/>
  <c r="H39" i="3"/>
  <c r="H22" i="3"/>
  <c r="H31" i="3"/>
  <c r="H15" i="3"/>
  <c r="K80" i="3" l="1"/>
  <c r="I80" i="3"/>
  <c r="K79" i="3"/>
  <c r="I79" i="3"/>
  <c r="K78" i="3"/>
  <c r="I78" i="3"/>
  <c r="H77" i="3"/>
  <c r="C77" i="3"/>
  <c r="K76" i="3"/>
  <c r="I76" i="3"/>
  <c r="H75" i="3"/>
  <c r="C75" i="3"/>
  <c r="K74" i="3"/>
  <c r="I74" i="3"/>
  <c r="K73" i="3"/>
  <c r="I73" i="3"/>
  <c r="K72" i="3"/>
  <c r="C71" i="3"/>
  <c r="K70" i="3"/>
  <c r="I70" i="3"/>
  <c r="K69" i="3"/>
  <c r="I69" i="3"/>
  <c r="K68" i="3"/>
  <c r="I68" i="3"/>
  <c r="K67" i="3"/>
  <c r="I67" i="3"/>
  <c r="K66" i="3"/>
  <c r="C66" i="3"/>
  <c r="K65" i="3"/>
  <c r="I65" i="3"/>
  <c r="K64" i="3"/>
  <c r="I64" i="3"/>
  <c r="K63" i="3"/>
  <c r="I63" i="3"/>
  <c r="K62" i="3"/>
  <c r="I62" i="3"/>
  <c r="K61" i="3"/>
  <c r="I61" i="3"/>
  <c r="C60" i="3"/>
  <c r="K59" i="3"/>
  <c r="I59" i="3"/>
  <c r="K58" i="3"/>
  <c r="I58" i="3"/>
  <c r="K57" i="3"/>
  <c r="I57" i="3"/>
  <c r="K56" i="3"/>
  <c r="I56" i="3"/>
  <c r="K55" i="3"/>
  <c r="I55" i="3"/>
  <c r="K54" i="3"/>
  <c r="I54" i="3"/>
  <c r="K53" i="3"/>
  <c r="I53" i="3"/>
  <c r="K52" i="3"/>
  <c r="C52" i="3"/>
  <c r="K51" i="3"/>
  <c r="I51" i="3"/>
  <c r="K50" i="3"/>
  <c r="K49" i="3"/>
  <c r="I49" i="3"/>
  <c r="K48" i="3"/>
  <c r="C48" i="3"/>
  <c r="K47" i="3"/>
  <c r="I47" i="3"/>
  <c r="K46" i="3"/>
  <c r="I46" i="3"/>
  <c r="K45" i="3"/>
  <c r="I45" i="3"/>
  <c r="K44" i="3"/>
  <c r="I44" i="3"/>
  <c r="K43" i="3"/>
  <c r="I43" i="3"/>
  <c r="K42" i="3"/>
  <c r="I42" i="3"/>
  <c r="K41" i="3"/>
  <c r="I41" i="3"/>
  <c r="K40" i="3"/>
  <c r="I40" i="3"/>
  <c r="C39" i="3"/>
  <c r="I39" i="3" s="1"/>
  <c r="K38" i="3"/>
  <c r="I38" i="3"/>
  <c r="K37" i="3"/>
  <c r="I37" i="3"/>
  <c r="K36" i="3"/>
  <c r="C36" i="3"/>
  <c r="K35" i="3"/>
  <c r="I35" i="3"/>
  <c r="K34" i="3"/>
  <c r="I34" i="3"/>
  <c r="K33" i="3"/>
  <c r="I33" i="3"/>
  <c r="K32" i="3"/>
  <c r="I32" i="3"/>
  <c r="C31" i="3"/>
  <c r="K30" i="3"/>
  <c r="I30" i="3"/>
  <c r="K29" i="3"/>
  <c r="I29" i="3"/>
  <c r="K28" i="3"/>
  <c r="I28" i="3"/>
  <c r="K27" i="3"/>
  <c r="I27" i="3"/>
  <c r="K26" i="3"/>
  <c r="I26" i="3"/>
  <c r="K25" i="3"/>
  <c r="I25" i="3"/>
  <c r="K24" i="3"/>
  <c r="I24" i="3"/>
  <c r="K23" i="3"/>
  <c r="I23" i="3"/>
  <c r="C22" i="3"/>
  <c r="K21" i="3"/>
  <c r="K20" i="3"/>
  <c r="I20" i="3"/>
  <c r="K18" i="3"/>
  <c r="D18" i="3"/>
  <c r="C18" i="3"/>
  <c r="K17" i="3"/>
  <c r="I17" i="3"/>
  <c r="K16" i="3"/>
  <c r="I16" i="3"/>
  <c r="D15" i="3"/>
  <c r="C15" i="3"/>
  <c r="I15" i="3" s="1"/>
  <c r="K14" i="3"/>
  <c r="I14" i="3"/>
  <c r="K13" i="3"/>
  <c r="I13" i="3"/>
  <c r="K12" i="3"/>
  <c r="I12" i="3"/>
  <c r="K11" i="3"/>
  <c r="I11" i="3"/>
  <c r="K10" i="3"/>
  <c r="I10" i="3"/>
  <c r="K9" i="3"/>
  <c r="I9" i="3"/>
  <c r="K8" i="3"/>
  <c r="I8" i="3"/>
  <c r="K7" i="3"/>
  <c r="I7" i="3"/>
  <c r="D6" i="3"/>
  <c r="C6" i="3"/>
  <c r="I66" i="3" l="1"/>
  <c r="F5" i="3"/>
  <c r="K15" i="3"/>
  <c r="G5" i="3"/>
  <c r="K6" i="3"/>
  <c r="I18" i="3"/>
  <c r="I52" i="3"/>
  <c r="I6" i="3"/>
  <c r="C5" i="3"/>
  <c r="K71" i="3"/>
  <c r="D5" i="3"/>
  <c r="K22" i="3"/>
  <c r="K39" i="3"/>
  <c r="K60" i="3"/>
  <c r="I71" i="3"/>
  <c r="I75" i="3"/>
  <c r="I77" i="3"/>
  <c r="K31" i="3"/>
  <c r="I48" i="3"/>
  <c r="K77" i="3"/>
  <c r="I22" i="3"/>
  <c r="I31" i="3"/>
  <c r="I36" i="3"/>
  <c r="I60" i="3"/>
  <c r="K75" i="3"/>
  <c r="H5" i="3"/>
  <c r="K5" i="3" l="1"/>
  <c r="I5" i="3"/>
</calcChain>
</file>

<file path=xl/sharedStrings.xml><?xml version="1.0" encoding="utf-8"?>
<sst xmlns="http://schemas.openxmlformats.org/spreadsheetml/2006/main" count="169" uniqueCount="168">
  <si>
    <t>рублей</t>
  </si>
  <si>
    <t>Расходы</t>
  </si>
  <si>
    <t xml:space="preserve">Наименование </t>
  </si>
  <si>
    <t>% исполнения к первоначаль-ному плану</t>
  </si>
  <si>
    <t>пояснения к первоначальному плану</t>
  </si>
  <si>
    <t>пояснения к уточненному  плану</t>
  </si>
  <si>
    <t>0503317G|Расходы|РзПр</t>
  </si>
  <si>
    <t>0503317G|Расходы|Наименование показателя</t>
  </si>
  <si>
    <t>9600</t>
  </si>
  <si>
    <t>Расходы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</si>
  <si>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</si>
  <si>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</si>
  <si>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</si>
  <si>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</si>
  <si>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</si>
  <si>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</si>
  <si>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</si>
  <si>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</si>
  <si>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</si>
  <si>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</si>
  <si>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</si>
  <si>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</si>
  <si>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</si>
  <si>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</si>
  <si>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</si>
  <si>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</si>
  <si>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</si>
  <si>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</si>
  <si>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</si>
  <si>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</si>
  <si>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</si>
  <si>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</si>
  <si>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</si>
  <si>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</si>
  <si>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</si>
  <si>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</si>
  <si>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</si>
  <si>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</si>
  <si>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</si>
  <si>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</si>
  <si>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</si>
  <si>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</si>
  <si>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</si>
  <si>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</si>
  <si>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</si>
  <si>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</si>
  <si>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</si>
  <si>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</si>
  <si>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</si>
  <si>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</si>
  <si>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</si>
  <si>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</si>
  <si>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</si>
  <si>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</si>
  <si>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</si>
  <si>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</si>
  <si>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</si>
  <si>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</si>
  <si>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</si>
  <si>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</si>
  <si>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</si>
  <si>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</si>
  <si>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</si>
  <si>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</si>
  <si>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</si>
  <si>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</si>
  <si>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</si>
  <si>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</si>
  <si>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</si>
  <si>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</si>
  <si>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</si>
  <si>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</si>
  <si>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</si>
  <si>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</si>
  <si>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</si>
  <si>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</si>
  <si>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</si>
  <si>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</si>
  <si>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</si>
  <si>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</si>
  <si>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</si>
  <si>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</si>
  <si>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</si>
  <si>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</si>
  <si>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</si>
  <si>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</si>
  <si>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</si>
  <si>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</si>
  <si>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</si>
  <si>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</si>
  <si>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</si>
  <si>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</si>
  <si>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</si>
  <si>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</si>
  <si>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</si>
  <si>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</si>
  <si>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</si>
  <si>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</si>
  <si>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</si>
  <si>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</si>
  <si>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</si>
  <si>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</si>
  <si>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</si>
  <si>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</si>
  <si>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</si>
  <si>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</si>
  <si>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</si>
  <si>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</si>
  <si>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</si>
  <si>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</si>
  <si>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</si>
  <si>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</si>
  <si>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</si>
  <si>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</si>
  <si>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</si>
  <si>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</si>
  <si>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</si>
  <si>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</si>
  <si>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</si>
  <si>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</si>
  <si>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</si>
  <si>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</si>
  <si>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</si>
  <si>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</si>
  <si>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</si>
  <si>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</si>
  <si>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</si>
  <si>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</si>
  <si>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</si>
  <si>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</si>
  <si>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</si>
  <si>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</si>
  <si>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</si>
  <si>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</si>
  <si>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</si>
  <si>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</si>
  <si>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</si>
  <si>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</si>
  <si>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</si>
  <si>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</si>
  <si>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</si>
  <si>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</si>
  <si>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</si>
  <si>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</si>
  <si>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</si>
  <si>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</si>
  <si>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</si>
  <si>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</si>
  <si>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</si>
  <si>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</si>
  <si>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</si>
  <si>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</si>
  <si>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</si>
  <si>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</si>
  <si>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</si>
  <si>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</si>
  <si>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</si>
  <si>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</si>
  <si>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</si>
  <si>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</si>
  <si>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% исполнения</t>
  </si>
  <si>
    <t>Аналитическая таблица по изменению расходов бюджета Смоленской области с учетом поправок, 
вносимых в областной закон "Об областном бюджете на 2023 год и на плановый период 2024 и 2025 годов"</t>
  </si>
  <si>
    <t>Бюджетные ассигнования на 2023 год (закон от 15.12.2022 № 159-з/ первоначальный план)</t>
  </si>
  <si>
    <t>Фактические значения за 2023 год</t>
  </si>
  <si>
    <t>Бюджетные ассигнования на 2023 год (закон от 15.12.2022 № 159-з в ред. от 25.04.2023 № 47-з)</t>
  </si>
  <si>
    <t>Бюджетные ассигнования на 2023 год (закон от 15.12.2022 № 159-з в ред. от 06.07.2023 № 64-з)</t>
  </si>
  <si>
    <t>Бюджетные ассигнования на 2023 год (закон от 15.12.2022 № 159-з в ред. от 28.09.2023 № 74-з)</t>
  </si>
  <si>
    <t>Бюджетные ассигнования на 2023 год (закон от 15.12.2022 № 159-з в ред. от 14.12.2023 № 150-з/ уточненный 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</si>
</sst>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8"/>
      <color theme="3"/>
      <name val="Calibri Light"/>
      <family val="1"/>
      <charset val="204"/>
      <scheme val="major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4" applyNumberFormat="0" applyAlignment="0" applyProtection="0"/>
    <xf numFmtId="0" fontId="11" fillId="28" borderId="7" applyNumberFormat="0" applyAlignment="0" applyProtection="0"/>
    <xf numFmtId="0" fontId="13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0" borderId="4" applyNumberFormat="0" applyAlignment="0" applyProtection="0"/>
    <xf numFmtId="0" fontId="10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8" fillId="27" borderId="5" applyNumberFormat="0" applyAlignment="0" applyProtection="0"/>
    <xf numFmtId="0" fontId="1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8" fillId="0" borderId="0">
      <alignment horizontal="center" wrapText="1"/>
    </xf>
    <xf numFmtId="0" fontId="23" fillId="0" borderId="0">
      <alignment horizontal="right"/>
    </xf>
    <xf numFmtId="0" fontId="23" fillId="0" borderId="12">
      <alignment horizontal="center" vertical="center" wrapText="1"/>
    </xf>
    <xf numFmtId="0" fontId="24" fillId="0" borderId="12">
      <alignment horizontal="left"/>
    </xf>
    <xf numFmtId="0" fontId="23" fillId="0" borderId="0"/>
    <xf numFmtId="0" fontId="24" fillId="0" borderId="12">
      <alignment vertical="top" wrapText="1"/>
    </xf>
    <xf numFmtId="0" fontId="23" fillId="0" borderId="0">
      <alignment horizontal="left" wrapText="1"/>
    </xf>
    <xf numFmtId="4" fontId="25" fillId="0" borderId="12">
      <alignment horizontal="right" vertical="top" shrinkToFit="1"/>
    </xf>
  </cellStyleXfs>
  <cellXfs count="52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22" fillId="34" borderId="10" xfId="0" applyFont="1" applyFill="1" applyBorder="1"/>
    <xf numFmtId="0" fontId="22" fillId="0" borderId="0" xfId="0" applyFont="1" applyBorder="1"/>
    <xf numFmtId="4" fontId="19" fillId="35" borderId="11" xfId="0" applyNumberFormat="1" applyFont="1" applyFill="1" applyBorder="1"/>
    <xf numFmtId="0" fontId="19" fillId="35" borderId="11" xfId="0" applyFont="1" applyFill="1" applyBorder="1"/>
    <xf numFmtId="4" fontId="19" fillId="0" borderId="11" xfId="0" applyNumberFormat="1" applyFont="1" applyBorder="1"/>
    <xf numFmtId="4" fontId="19" fillId="0" borderId="10" xfId="0" applyNumberFormat="1" applyFont="1" applyBorder="1"/>
    <xf numFmtId="0" fontId="19" fillId="0" borderId="10" xfId="0" applyFont="1" applyBorder="1"/>
    <xf numFmtId="0" fontId="19" fillId="35" borderId="10" xfId="0" applyFont="1" applyFill="1" applyBorder="1"/>
    <xf numFmtId="4" fontId="22" fillId="34" borderId="11" xfId="0" applyNumberFormat="1" applyFont="1" applyFill="1" applyBorder="1"/>
    <xf numFmtId="0" fontId="19" fillId="0" borderId="0" xfId="0" applyFont="1" applyAlignment="1">
      <alignment horizontal="right"/>
    </xf>
    <xf numFmtId="4" fontId="19" fillId="0" borderId="0" xfId="0" applyNumberFormat="1" applyFont="1"/>
    <xf numFmtId="4" fontId="26" fillId="34" borderId="11" xfId="0" applyNumberFormat="1" applyFont="1" applyFill="1" applyBorder="1"/>
    <xf numFmtId="164" fontId="26" fillId="34" borderId="11" xfId="0" applyNumberFormat="1" applyFont="1" applyFill="1" applyBorder="1"/>
    <xf numFmtId="0" fontId="26" fillId="34" borderId="11" xfId="0" applyFont="1" applyFill="1" applyBorder="1"/>
    <xf numFmtId="4" fontId="27" fillId="35" borderId="11" xfId="0" applyNumberFormat="1" applyFont="1" applyFill="1" applyBorder="1"/>
    <xf numFmtId="164" fontId="27" fillId="35" borderId="11" xfId="0" applyNumberFormat="1" applyFont="1" applyFill="1" applyBorder="1"/>
    <xf numFmtId="0" fontId="27" fillId="35" borderId="11" xfId="0" applyFont="1" applyFill="1" applyBorder="1"/>
    <xf numFmtId="4" fontId="27" fillId="0" borderId="11" xfId="0" applyNumberFormat="1" applyFont="1" applyBorder="1"/>
    <xf numFmtId="4" fontId="27" fillId="0" borderId="10" xfId="0" applyNumberFormat="1" applyFont="1" applyBorder="1"/>
    <xf numFmtId="164" fontId="27" fillId="0" borderId="10" xfId="0" applyNumberFormat="1" applyFont="1" applyBorder="1"/>
    <xf numFmtId="0" fontId="27" fillId="0" borderId="10" xfId="0" applyFont="1" applyBorder="1"/>
    <xf numFmtId="164" fontId="27" fillId="35" borderId="10" xfId="0" applyNumberFormat="1" applyFont="1" applyFill="1" applyBorder="1"/>
    <xf numFmtId="0" fontId="27" fillId="35" borderId="10" xfId="0" applyFont="1" applyFill="1" applyBorder="1"/>
    <xf numFmtId="4" fontId="27" fillId="0" borderId="11" xfId="0" applyNumberFormat="1" applyFont="1" applyBorder="1" applyAlignment="1">
      <alignment horizontal="right"/>
    </xf>
    <xf numFmtId="4" fontId="27" fillId="0" borderId="10" xfId="0" applyNumberFormat="1" applyFont="1" applyBorder="1" applyAlignment="1">
      <alignment horizontal="right"/>
    </xf>
    <xf numFmtId="164" fontId="27" fillId="0" borderId="10" xfId="0" applyNumberFormat="1" applyFont="1" applyBorder="1" applyAlignment="1">
      <alignment horizontal="right"/>
    </xf>
    <xf numFmtId="0" fontId="27" fillId="0" borderId="10" xfId="0" applyFont="1" applyBorder="1" applyAlignment="1">
      <alignment horizontal="right"/>
    </xf>
    <xf numFmtId="49" fontId="22" fillId="34" borderId="11" xfId="0" applyNumberFormat="1" applyFont="1" applyFill="1" applyBorder="1" applyAlignment="1">
      <alignment horizontal="center" wrapText="1" shrinkToFit="1"/>
    </xf>
    <xf numFmtId="49" fontId="22" fillId="34" borderId="11" xfId="0" applyNumberFormat="1" applyFont="1" applyFill="1" applyBorder="1" applyAlignment="1">
      <alignment wrapText="1" shrinkToFit="1"/>
    </xf>
    <xf numFmtId="49" fontId="19" fillId="35" borderId="11" xfId="0" applyNumberFormat="1" applyFont="1" applyFill="1" applyBorder="1" applyAlignment="1">
      <alignment horizontal="center" wrapText="1" shrinkToFit="1"/>
    </xf>
    <xf numFmtId="49" fontId="22" fillId="35" borderId="11" xfId="0" applyNumberFormat="1" applyFont="1" applyFill="1" applyBorder="1" applyAlignment="1">
      <alignment wrapText="1" shrinkToFit="1"/>
    </xf>
    <xf numFmtId="49" fontId="19" fillId="0" borderId="10" xfId="0" applyNumberFormat="1" applyFont="1" applyBorder="1" applyAlignment="1">
      <alignment horizontal="center" wrapText="1" shrinkToFit="1"/>
    </xf>
    <xf numFmtId="49" fontId="19" fillId="0" borderId="10" xfId="0" applyNumberFormat="1" applyFont="1" applyBorder="1" applyAlignment="1">
      <alignment wrapText="1" shrinkToFit="1"/>
    </xf>
    <xf numFmtId="4" fontId="27" fillId="0" borderId="12" xfId="49" applyNumberFormat="1" applyFont="1" applyAlignment="1" applyProtection="1">
      <alignment shrinkToFit="1"/>
    </xf>
    <xf numFmtId="4" fontId="27" fillId="0" borderId="11" xfId="0" applyNumberFormat="1" applyFont="1" applyBorder="1" applyAlignment="1"/>
    <xf numFmtId="4" fontId="27" fillId="0" borderId="10" xfId="0" applyNumberFormat="1" applyFont="1" applyBorder="1" applyAlignment="1"/>
    <xf numFmtId="164" fontId="27" fillId="0" borderId="10" xfId="0" applyNumberFormat="1" applyFont="1" applyBorder="1" applyAlignment="1"/>
    <xf numFmtId="0" fontId="27" fillId="0" borderId="10" xfId="0" applyFont="1" applyBorder="1" applyAlignment="1"/>
    <xf numFmtId="49" fontId="19" fillId="33" borderId="10" xfId="0" applyNumberFormat="1" applyFont="1" applyFill="1" applyBorder="1" applyAlignment="1">
      <alignment wrapText="1" shrinkToFit="1"/>
    </xf>
    <xf numFmtId="49" fontId="19" fillId="35" borderId="10" xfId="0" applyNumberFormat="1" applyFont="1" applyFill="1" applyBorder="1" applyAlignment="1">
      <alignment horizontal="center" wrapText="1" shrinkToFit="1"/>
    </xf>
    <xf numFmtId="49" fontId="22" fillId="35" borderId="10" xfId="0" applyNumberFormat="1" applyFont="1" applyFill="1" applyBorder="1" applyAlignment="1">
      <alignment wrapText="1" shrinkToFit="1"/>
    </xf>
    <xf numFmtId="0" fontId="22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49" fontId="26" fillId="33" borderId="10" xfId="0" applyNumberFormat="1" applyFont="1" applyFill="1" applyBorder="1" applyAlignment="1">
      <alignment horizontal="center" vertical="center" wrapText="1" shrinkToFit="1"/>
    </xf>
    <xf numFmtId="49" fontId="21" fillId="33" borderId="13" xfId="0" applyNumberFormat="1" applyFont="1" applyFill="1" applyBorder="1" applyAlignment="1">
      <alignment horizontal="center" vertical="center" wrapText="1" shrinkToFit="1"/>
    </xf>
    <xf numFmtId="49" fontId="21" fillId="33" borderId="14" xfId="0" applyNumberFormat="1" applyFont="1" applyFill="1" applyBorder="1" applyAlignment="1">
      <alignment horizontal="center" vertical="center" wrapText="1" shrinkToFit="1"/>
    </xf>
    <xf numFmtId="49" fontId="22" fillId="33" borderId="10" xfId="0" applyNumberFormat="1" applyFont="1" applyFill="1" applyBorder="1" applyAlignment="1">
      <alignment horizontal="center" vertical="center" wrapText="1" shrinkToFit="1"/>
    </xf>
    <xf numFmtId="49" fontId="26" fillId="0" borderId="10" xfId="0" applyNumberFormat="1" applyFont="1" applyFill="1" applyBorder="1" applyAlignment="1">
      <alignment horizontal="center" vertical="center" wrapText="1" shrinkToFit="1"/>
    </xf>
  </cellXfs>
  <cellStyles count="5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xl22" xfId="44" xr:uid="{00000000-0005-0000-0000-000029000000}"/>
    <cellStyle name="xl24" xfId="46" xr:uid="{00000000-0005-0000-0000-00002A000000}"/>
    <cellStyle name="xl26" xfId="45" xr:uid="{00000000-0005-0000-0000-00002B000000}"/>
    <cellStyle name="xl30" xfId="48" xr:uid="{00000000-0005-0000-0000-00002C000000}"/>
    <cellStyle name="xl33" xfId="42" xr:uid="{00000000-0005-0000-0000-00002D000000}"/>
    <cellStyle name="xl35" xfId="43" xr:uid="{00000000-0005-0000-0000-00002E000000}"/>
    <cellStyle name="xl37" xfId="47" xr:uid="{00000000-0005-0000-0000-00002F000000}"/>
    <cellStyle name="xl40" xfId="49" xr:uid="{00000000-0005-0000-0000-00003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3"/>
  <sheetViews>
    <sheetView tabSelected="1" view="pageBreakPreview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5" sqref="G5"/>
    </sheetView>
  </sheetViews>
  <sheetFormatPr defaultRowHeight="15.75" x14ac:dyDescent="0.25"/>
  <cols>
    <col min="1" max="1" width="10.7109375" style="1" customWidth="1"/>
    <col min="2" max="2" width="34" style="2" customWidth="1"/>
    <col min="3" max="3" width="25.140625" style="2" customWidth="1"/>
    <col min="4" max="4" width="24.5703125" style="2" customWidth="1"/>
    <col min="5" max="5" width="23.140625" style="2" customWidth="1"/>
    <col min="6" max="6" width="23.42578125" style="2" customWidth="1"/>
    <col min="7" max="7" width="23.5703125" style="2" customWidth="1"/>
    <col min="8" max="8" width="20.5703125" style="2" customWidth="1"/>
    <col min="9" max="9" width="15.28515625" style="2" hidden="1" customWidth="1"/>
    <col min="10" max="10" width="16.7109375" style="2" hidden="1" customWidth="1"/>
    <col min="11" max="11" width="14.7109375" style="2" customWidth="1"/>
    <col min="12" max="12" width="17.7109375" style="2" hidden="1" customWidth="1"/>
    <col min="13" max="13" width="9.140625" style="2"/>
    <col min="14" max="14" width="19" style="2" customWidth="1"/>
    <col min="15" max="16384" width="9.140625" style="2"/>
  </cols>
  <sheetData>
    <row r="1" spans="1:14" ht="39" customHeight="1" x14ac:dyDescent="0.25">
      <c r="A1" s="45" t="s">
        <v>161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4" ht="16.5" thickBot="1" x14ac:dyDescent="0.3">
      <c r="K2" s="13" t="s">
        <v>0</v>
      </c>
      <c r="L2" s="3" t="s">
        <v>0</v>
      </c>
    </row>
    <row r="3" spans="1:14" ht="50.25" customHeight="1" x14ac:dyDescent="0.25">
      <c r="A3" s="50" t="s">
        <v>1</v>
      </c>
      <c r="B3" s="50" t="s">
        <v>2</v>
      </c>
      <c r="C3" s="47" t="s">
        <v>162</v>
      </c>
      <c r="D3" s="47" t="s">
        <v>164</v>
      </c>
      <c r="E3" s="51" t="s">
        <v>165</v>
      </c>
      <c r="F3" s="51" t="s">
        <v>166</v>
      </c>
      <c r="G3" s="47" t="s">
        <v>167</v>
      </c>
      <c r="H3" s="47" t="s">
        <v>163</v>
      </c>
      <c r="I3" s="47" t="s">
        <v>3</v>
      </c>
      <c r="J3" s="47" t="s">
        <v>4</v>
      </c>
      <c r="K3" s="47" t="s">
        <v>160</v>
      </c>
      <c r="L3" s="48" t="s">
        <v>5</v>
      </c>
    </row>
    <row r="4" spans="1:14" ht="73.5" customHeight="1" x14ac:dyDescent="0.25">
      <c r="A4" s="50" t="s">
        <v>6</v>
      </c>
      <c r="B4" s="50" t="s">
        <v>7</v>
      </c>
      <c r="C4" s="47"/>
      <c r="D4" s="47"/>
      <c r="E4" s="51"/>
      <c r="F4" s="51"/>
      <c r="G4" s="47"/>
      <c r="H4" s="47"/>
      <c r="I4" s="47"/>
      <c r="J4" s="47"/>
      <c r="K4" s="47"/>
      <c r="L4" s="49"/>
    </row>
    <row r="5" spans="1:14" s="5" customFormat="1" x14ac:dyDescent="0.25">
      <c r="A5" s="31" t="s">
        <v>8</v>
      </c>
      <c r="B5" s="32" t="s">
        <v>9</v>
      </c>
      <c r="C5" s="12">
        <f t="shared" ref="C5:H5" si="0">C6+C15+C18+C22+C31+C36+C39+C48+C52+C60+C66+C71+C75+C77</f>
        <v>63956313096.179993</v>
      </c>
      <c r="D5" s="15">
        <f t="shared" si="0"/>
        <v>70069262094.480011</v>
      </c>
      <c r="E5" s="15">
        <f t="shared" si="0"/>
        <v>75142702351.550003</v>
      </c>
      <c r="F5" s="15">
        <f t="shared" si="0"/>
        <v>78070986906.48999</v>
      </c>
      <c r="G5" s="15">
        <f t="shared" si="0"/>
        <v>79230890370.009995</v>
      </c>
      <c r="H5" s="15">
        <f t="shared" si="0"/>
        <v>78086782031.210007</v>
      </c>
      <c r="I5" s="16">
        <f t="shared" ref="I5:I18" si="1">H5/C5*100</f>
        <v>122.09393920781528</v>
      </c>
      <c r="J5" s="17"/>
      <c r="K5" s="16">
        <f t="shared" ref="K5" si="2">H5/G5*100</f>
        <v>98.555981974382746</v>
      </c>
      <c r="L5" s="4"/>
    </row>
    <row r="6" spans="1:14" ht="31.5" x14ac:dyDescent="0.25">
      <c r="A6" s="33" t="s">
        <v>10</v>
      </c>
      <c r="B6" s="34" t="s">
        <v>11</v>
      </c>
      <c r="C6" s="6">
        <f>SUM(C7:C14)</f>
        <v>3295680934</v>
      </c>
      <c r="D6" s="18">
        <f>SUM(D7:D14)</f>
        <v>3240937838.2700005</v>
      </c>
      <c r="E6" s="18">
        <f>SUM(E7:E14)</f>
        <v>3484153820.0799999</v>
      </c>
      <c r="F6" s="18">
        <f>SUM(F7:F14)</f>
        <v>3455194957.8000002</v>
      </c>
      <c r="G6" s="18">
        <f t="shared" ref="G6" si="3">SUM(G7:G14)</f>
        <v>2908530444.8800001</v>
      </c>
      <c r="H6" s="18">
        <f>SUM(H7:H14)</f>
        <v>2689960752.4899998</v>
      </c>
      <c r="I6" s="19">
        <f t="shared" si="1"/>
        <v>81.620788127240473</v>
      </c>
      <c r="J6" s="20"/>
      <c r="K6" s="19">
        <f>H6/G6*100</f>
        <v>92.485219029604551</v>
      </c>
      <c r="L6" s="7"/>
      <c r="N6" s="14"/>
    </row>
    <row r="7" spans="1:14" ht="63" x14ac:dyDescent="0.25">
      <c r="A7" s="35" t="s">
        <v>12</v>
      </c>
      <c r="B7" s="36" t="s">
        <v>13</v>
      </c>
      <c r="C7" s="8">
        <v>4361800</v>
      </c>
      <c r="D7" s="37">
        <v>4361800</v>
      </c>
      <c r="E7" s="38">
        <v>4361800</v>
      </c>
      <c r="F7" s="38">
        <v>5327100</v>
      </c>
      <c r="G7" s="39">
        <v>6047586</v>
      </c>
      <c r="H7" s="39">
        <v>5808384.6600000001</v>
      </c>
      <c r="I7" s="40">
        <f t="shared" si="1"/>
        <v>133.16485533495347</v>
      </c>
      <c r="J7" s="41"/>
      <c r="K7" s="40">
        <f t="shared" ref="K7:K68" si="4">H7/G7*100</f>
        <v>96.04468063786112</v>
      </c>
      <c r="L7" s="10"/>
      <c r="N7" s="14"/>
    </row>
    <row r="8" spans="1:14" ht="94.5" x14ac:dyDescent="0.25">
      <c r="A8" s="35" t="s">
        <v>14</v>
      </c>
      <c r="B8" s="42" t="s">
        <v>15</v>
      </c>
      <c r="C8" s="8">
        <v>147044200</v>
      </c>
      <c r="D8" s="37">
        <v>185724641</v>
      </c>
      <c r="E8" s="38">
        <v>185824641</v>
      </c>
      <c r="F8" s="38">
        <v>185054641</v>
      </c>
      <c r="G8" s="39">
        <v>173769386.75999999</v>
      </c>
      <c r="H8" s="39">
        <v>171271051.63999999</v>
      </c>
      <c r="I8" s="40">
        <f t="shared" si="1"/>
        <v>116.47589747844525</v>
      </c>
      <c r="J8" s="41"/>
      <c r="K8" s="40">
        <f t="shared" si="4"/>
        <v>98.562269703206951</v>
      </c>
      <c r="L8" s="10"/>
      <c r="N8" s="14"/>
    </row>
    <row r="9" spans="1:14" ht="126" x14ac:dyDescent="0.25">
      <c r="A9" s="35" t="s">
        <v>16</v>
      </c>
      <c r="B9" s="42" t="s">
        <v>17</v>
      </c>
      <c r="C9" s="8">
        <v>222599300</v>
      </c>
      <c r="D9" s="37">
        <v>284584803.77999997</v>
      </c>
      <c r="E9" s="38">
        <v>284584803.77999997</v>
      </c>
      <c r="F9" s="38">
        <v>316349668.27999997</v>
      </c>
      <c r="G9" s="39">
        <v>314676282.74000001</v>
      </c>
      <c r="H9" s="39">
        <v>309863320.99000001</v>
      </c>
      <c r="I9" s="40">
        <f t="shared" si="1"/>
        <v>139.20228904134021</v>
      </c>
      <c r="J9" s="41"/>
      <c r="K9" s="40">
        <f t="shared" si="4"/>
        <v>98.470503811697597</v>
      </c>
      <c r="L9" s="10"/>
      <c r="N9" s="14"/>
    </row>
    <row r="10" spans="1:14" x14ac:dyDescent="0.25">
      <c r="A10" s="35" t="s">
        <v>18</v>
      </c>
      <c r="B10" s="36" t="s">
        <v>19</v>
      </c>
      <c r="C10" s="8">
        <v>169092400</v>
      </c>
      <c r="D10" s="37">
        <v>183423113</v>
      </c>
      <c r="E10" s="38">
        <v>190623113</v>
      </c>
      <c r="F10" s="38">
        <v>192175969.80000001</v>
      </c>
      <c r="G10" s="39">
        <v>187441590.91</v>
      </c>
      <c r="H10" s="39">
        <v>187383610.05000001</v>
      </c>
      <c r="I10" s="40">
        <f t="shared" si="1"/>
        <v>110.81728690940575</v>
      </c>
      <c r="J10" s="41"/>
      <c r="K10" s="40">
        <f t="shared" si="4"/>
        <v>99.969067238642978</v>
      </c>
      <c r="L10" s="10"/>
      <c r="N10" s="14"/>
    </row>
    <row r="11" spans="1:14" ht="78.75" x14ac:dyDescent="0.25">
      <c r="A11" s="35" t="s">
        <v>20</v>
      </c>
      <c r="B11" s="36" t="s">
        <v>21</v>
      </c>
      <c r="C11" s="8">
        <v>74214500</v>
      </c>
      <c r="D11" s="37">
        <v>88613219</v>
      </c>
      <c r="E11" s="38">
        <v>88613219</v>
      </c>
      <c r="F11" s="38">
        <v>90925219</v>
      </c>
      <c r="G11" s="39">
        <v>83822415.629999995</v>
      </c>
      <c r="H11" s="39">
        <v>82356124.230000004</v>
      </c>
      <c r="I11" s="40">
        <f t="shared" si="1"/>
        <v>110.9703955830734</v>
      </c>
      <c r="J11" s="41"/>
      <c r="K11" s="40">
        <f t="shared" si="4"/>
        <v>98.250716841098523</v>
      </c>
      <c r="L11" s="10"/>
      <c r="N11" s="14"/>
    </row>
    <row r="12" spans="1:14" ht="31.5" x14ac:dyDescent="0.25">
      <c r="A12" s="35" t="s">
        <v>22</v>
      </c>
      <c r="B12" s="36" t="s">
        <v>23</v>
      </c>
      <c r="C12" s="8">
        <v>148607600</v>
      </c>
      <c r="D12" s="37">
        <v>229208353</v>
      </c>
      <c r="E12" s="38">
        <v>323318353</v>
      </c>
      <c r="F12" s="38">
        <v>325108531.80000001</v>
      </c>
      <c r="G12" s="39">
        <v>321705787.27999997</v>
      </c>
      <c r="H12" s="39">
        <v>218836568.97999999</v>
      </c>
      <c r="I12" s="40">
        <f t="shared" si="1"/>
        <v>147.25799284827963</v>
      </c>
      <c r="J12" s="41"/>
      <c r="K12" s="40">
        <f t="shared" si="4"/>
        <v>68.023821029222987</v>
      </c>
      <c r="L12" s="10"/>
      <c r="N12" s="14"/>
    </row>
    <row r="13" spans="1:14" x14ac:dyDescent="0.25">
      <c r="A13" s="35" t="s">
        <v>24</v>
      </c>
      <c r="B13" s="36" t="s">
        <v>25</v>
      </c>
      <c r="C13" s="8">
        <v>350000000</v>
      </c>
      <c r="D13" s="37">
        <v>346345830.85000002</v>
      </c>
      <c r="E13" s="38">
        <v>377931469.66000003</v>
      </c>
      <c r="F13" s="38">
        <v>299848806.79000002</v>
      </c>
      <c r="G13" s="39">
        <v>98204235.329999998</v>
      </c>
      <c r="H13" s="39">
        <v>0</v>
      </c>
      <c r="I13" s="40">
        <f t="shared" si="1"/>
        <v>0</v>
      </c>
      <c r="J13" s="41"/>
      <c r="K13" s="40">
        <f t="shared" si="4"/>
        <v>0</v>
      </c>
      <c r="L13" s="10"/>
      <c r="N13" s="14"/>
    </row>
    <row r="14" spans="1:14" ht="31.5" x14ac:dyDescent="0.25">
      <c r="A14" s="35" t="s">
        <v>26</v>
      </c>
      <c r="B14" s="36" t="s">
        <v>27</v>
      </c>
      <c r="C14" s="8">
        <v>2179761134</v>
      </c>
      <c r="D14" s="37">
        <v>1918676077.6400001</v>
      </c>
      <c r="E14" s="38">
        <v>2028896420.6400001</v>
      </c>
      <c r="F14" s="38">
        <v>2040405021.1300001</v>
      </c>
      <c r="G14" s="39">
        <v>1722863160.23</v>
      </c>
      <c r="H14" s="39">
        <v>1714441691.9400001</v>
      </c>
      <c r="I14" s="40">
        <f t="shared" si="1"/>
        <v>78.652732411734078</v>
      </c>
      <c r="J14" s="41"/>
      <c r="K14" s="40">
        <f t="shared" si="4"/>
        <v>99.511193431701457</v>
      </c>
      <c r="L14" s="10"/>
      <c r="N14" s="14"/>
    </row>
    <row r="15" spans="1:14" x14ac:dyDescent="0.25">
      <c r="A15" s="43" t="s">
        <v>28</v>
      </c>
      <c r="B15" s="44" t="s">
        <v>29</v>
      </c>
      <c r="C15" s="6">
        <f>SUM(C16:C17)</f>
        <v>72881100</v>
      </c>
      <c r="D15" s="18">
        <f t="shared" ref="D15:H15" si="5">SUM(D16:D17)</f>
        <v>81014145.010000005</v>
      </c>
      <c r="E15" s="18">
        <f t="shared" si="5"/>
        <v>84743067.069999993</v>
      </c>
      <c r="F15" s="18">
        <f t="shared" si="5"/>
        <v>90346364.060000002</v>
      </c>
      <c r="G15" s="18">
        <f t="shared" si="5"/>
        <v>94850111.189999998</v>
      </c>
      <c r="H15" s="18">
        <f t="shared" si="5"/>
        <v>94850111.189999998</v>
      </c>
      <c r="I15" s="25">
        <f t="shared" si="1"/>
        <v>130.14363283485017</v>
      </c>
      <c r="J15" s="26"/>
      <c r="K15" s="25">
        <f t="shared" si="4"/>
        <v>100</v>
      </c>
      <c r="L15" s="11"/>
      <c r="N15" s="14"/>
    </row>
    <row r="16" spans="1:14" ht="31.5" x14ac:dyDescent="0.25">
      <c r="A16" s="35" t="s">
        <v>30</v>
      </c>
      <c r="B16" s="36" t="s">
        <v>31</v>
      </c>
      <c r="C16" s="8">
        <v>23524500</v>
      </c>
      <c r="D16" s="27">
        <v>24963945.010000002</v>
      </c>
      <c r="E16" s="27">
        <v>27892867.07</v>
      </c>
      <c r="F16" s="27">
        <v>30536250.059999999</v>
      </c>
      <c r="G16" s="28">
        <v>35177258.189999998</v>
      </c>
      <c r="H16" s="28">
        <v>35177258.189999998</v>
      </c>
      <c r="I16" s="29">
        <f t="shared" si="1"/>
        <v>149.53456264745265</v>
      </c>
      <c r="J16" s="30"/>
      <c r="K16" s="29">
        <f t="shared" si="4"/>
        <v>100</v>
      </c>
      <c r="L16" s="10"/>
      <c r="N16" s="14"/>
    </row>
    <row r="17" spans="1:14" ht="31.5" x14ac:dyDescent="0.25">
      <c r="A17" s="35" t="s">
        <v>32</v>
      </c>
      <c r="B17" s="36" t="s">
        <v>33</v>
      </c>
      <c r="C17" s="8">
        <v>49356600</v>
      </c>
      <c r="D17" s="27">
        <v>56050200</v>
      </c>
      <c r="E17" s="27">
        <v>56850200</v>
      </c>
      <c r="F17" s="27">
        <v>59810114</v>
      </c>
      <c r="G17" s="28">
        <v>59672853</v>
      </c>
      <c r="H17" s="28">
        <v>59672853</v>
      </c>
      <c r="I17" s="29">
        <f t="shared" si="1"/>
        <v>120.90146606532866</v>
      </c>
      <c r="J17" s="30"/>
      <c r="K17" s="29">
        <f t="shared" si="4"/>
        <v>100</v>
      </c>
      <c r="L17" s="10"/>
      <c r="N17" s="14"/>
    </row>
    <row r="18" spans="1:14" ht="63" x14ac:dyDescent="0.25">
      <c r="A18" s="43" t="s">
        <v>34</v>
      </c>
      <c r="B18" s="44" t="s">
        <v>35</v>
      </c>
      <c r="C18" s="6">
        <f t="shared" ref="C18:H18" si="6">SUM(C19:C21)</f>
        <v>290583472</v>
      </c>
      <c r="D18" s="18">
        <f t="shared" si="6"/>
        <v>309310562</v>
      </c>
      <c r="E18" s="18">
        <f t="shared" si="6"/>
        <v>309310562</v>
      </c>
      <c r="F18" s="18">
        <f t="shared" si="6"/>
        <v>329812553.5</v>
      </c>
      <c r="G18" s="18">
        <f t="shared" si="6"/>
        <v>335465316.97000003</v>
      </c>
      <c r="H18" s="18">
        <f t="shared" si="6"/>
        <v>335426560.83000004</v>
      </c>
      <c r="I18" s="25">
        <f t="shared" si="1"/>
        <v>115.43208514970185</v>
      </c>
      <c r="J18" s="26"/>
      <c r="K18" s="25">
        <f t="shared" si="4"/>
        <v>99.988447050100433</v>
      </c>
      <c r="L18" s="11"/>
      <c r="N18" s="14"/>
    </row>
    <row r="19" spans="1:14" x14ac:dyDescent="0.25">
      <c r="A19" s="35" t="s">
        <v>36</v>
      </c>
      <c r="B19" s="36" t="s">
        <v>37</v>
      </c>
      <c r="C19" s="9">
        <v>1000000</v>
      </c>
      <c r="D19" s="28">
        <v>4000000</v>
      </c>
      <c r="E19" s="28">
        <v>4000000</v>
      </c>
      <c r="F19" s="27">
        <v>4000000</v>
      </c>
      <c r="G19" s="28">
        <v>3996367.41</v>
      </c>
      <c r="H19" s="28">
        <v>3996367.41</v>
      </c>
      <c r="I19" s="29"/>
      <c r="J19" s="30"/>
      <c r="K19" s="29">
        <f>H19/G19*100</f>
        <v>100</v>
      </c>
      <c r="L19" s="10"/>
      <c r="N19" s="14"/>
    </row>
    <row r="20" spans="1:14" ht="78.75" x14ac:dyDescent="0.25">
      <c r="A20" s="35" t="s">
        <v>38</v>
      </c>
      <c r="B20" s="36" t="s">
        <v>39</v>
      </c>
      <c r="C20" s="8">
        <v>289583472</v>
      </c>
      <c r="D20" s="27">
        <v>305310562</v>
      </c>
      <c r="E20" s="27">
        <v>305310562</v>
      </c>
      <c r="F20" s="27">
        <v>325812553.5</v>
      </c>
      <c r="G20" s="28">
        <v>331468949.56</v>
      </c>
      <c r="H20" s="28">
        <v>331430193.42000002</v>
      </c>
      <c r="I20" s="29">
        <f>H20/C20*100</f>
        <v>114.4506594699576</v>
      </c>
      <c r="J20" s="30"/>
      <c r="K20" s="29">
        <f t="shared" si="4"/>
        <v>99.988307761541023</v>
      </c>
      <c r="L20" s="10"/>
      <c r="N20" s="14"/>
    </row>
    <row r="21" spans="1:14" ht="63" hidden="1" x14ac:dyDescent="0.25">
      <c r="A21" s="35" t="s">
        <v>40</v>
      </c>
      <c r="B21" s="36" t="s">
        <v>41</v>
      </c>
      <c r="C21" s="9">
        <v>0</v>
      </c>
      <c r="D21" s="22">
        <v>0</v>
      </c>
      <c r="E21" s="22">
        <v>0</v>
      </c>
      <c r="F21" s="21"/>
      <c r="G21" s="22">
        <v>0</v>
      </c>
      <c r="H21" s="22">
        <v>0</v>
      </c>
      <c r="I21" s="23"/>
      <c r="J21" s="24"/>
      <c r="K21" s="23" t="e">
        <f t="shared" si="4"/>
        <v>#DIV/0!</v>
      </c>
      <c r="L21" s="10"/>
      <c r="N21" s="14">
        <v>15652126550.99</v>
      </c>
    </row>
    <row r="22" spans="1:14" ht="31.5" x14ac:dyDescent="0.25">
      <c r="A22" s="43" t="s">
        <v>42</v>
      </c>
      <c r="B22" s="44" t="s">
        <v>43</v>
      </c>
      <c r="C22" s="6">
        <f>SUM(C23:C30)</f>
        <v>15652126550.99</v>
      </c>
      <c r="D22" s="18">
        <f t="shared" ref="D22:H22" si="7">SUM(D23:D30)</f>
        <v>18375805821.529999</v>
      </c>
      <c r="E22" s="18">
        <f t="shared" si="7"/>
        <v>21475477836.809998</v>
      </c>
      <c r="F22" s="18">
        <f t="shared" si="7"/>
        <v>22066821141.299999</v>
      </c>
      <c r="G22" s="18">
        <f t="shared" si="7"/>
        <v>22613243479.16</v>
      </c>
      <c r="H22" s="18">
        <f t="shared" si="7"/>
        <v>21868325508.91</v>
      </c>
      <c r="I22" s="25">
        <f t="shared" ref="I22:I36" si="8">H22/C22*100</f>
        <v>139.71472462651934</v>
      </c>
      <c r="J22" s="26"/>
      <c r="K22" s="25">
        <f t="shared" si="4"/>
        <v>96.705833150664546</v>
      </c>
      <c r="L22" s="11"/>
      <c r="N22" s="14"/>
    </row>
    <row r="23" spans="1:14" x14ac:dyDescent="0.25">
      <c r="A23" s="35" t="s">
        <v>44</v>
      </c>
      <c r="B23" s="36" t="s">
        <v>45</v>
      </c>
      <c r="C23" s="8">
        <v>256080314</v>
      </c>
      <c r="D23" s="21">
        <v>274253880</v>
      </c>
      <c r="E23" s="21">
        <v>274917380</v>
      </c>
      <c r="F23" s="21">
        <v>242541702</v>
      </c>
      <c r="G23" s="22">
        <v>240942894</v>
      </c>
      <c r="H23" s="22">
        <v>238688316.91999999</v>
      </c>
      <c r="I23" s="23">
        <f t="shared" si="8"/>
        <v>93.208381851640482</v>
      </c>
      <c r="J23" s="24"/>
      <c r="K23" s="23">
        <f t="shared" si="4"/>
        <v>99.064269112663681</v>
      </c>
      <c r="L23" s="10"/>
      <c r="N23" s="14"/>
    </row>
    <row r="24" spans="1:14" ht="31.5" x14ac:dyDescent="0.25">
      <c r="A24" s="35" t="s">
        <v>46</v>
      </c>
      <c r="B24" s="36" t="s">
        <v>47</v>
      </c>
      <c r="C24" s="8">
        <v>1166057632.99</v>
      </c>
      <c r="D24" s="21">
        <v>1185435480.99</v>
      </c>
      <c r="E24" s="21">
        <v>1244299290.99</v>
      </c>
      <c r="F24" s="21">
        <v>1292319787.99</v>
      </c>
      <c r="G24" s="22">
        <v>1385629158.7</v>
      </c>
      <c r="H24" s="22">
        <v>1419109088.55</v>
      </c>
      <c r="I24" s="23">
        <f t="shared" si="8"/>
        <v>121.70145354746545</v>
      </c>
      <c r="J24" s="24"/>
      <c r="K24" s="23">
        <f t="shared" si="4"/>
        <v>102.41622584511796</v>
      </c>
      <c r="L24" s="10"/>
      <c r="N24" s="14"/>
    </row>
    <row r="25" spans="1:14" x14ac:dyDescent="0.25">
      <c r="A25" s="35" t="s">
        <v>48</v>
      </c>
      <c r="B25" s="36" t="s">
        <v>49</v>
      </c>
      <c r="C25" s="8">
        <v>20417004</v>
      </c>
      <c r="D25" s="21">
        <v>20417004</v>
      </c>
      <c r="E25" s="21">
        <v>79291804</v>
      </c>
      <c r="F25" s="21">
        <v>78319518.769999996</v>
      </c>
      <c r="G25" s="22">
        <v>89297514.769999996</v>
      </c>
      <c r="H25" s="22">
        <v>28611614.359999999</v>
      </c>
      <c r="I25" s="23">
        <f t="shared" si="8"/>
        <v>140.13620392100623</v>
      </c>
      <c r="J25" s="24"/>
      <c r="K25" s="23">
        <f t="shared" si="4"/>
        <v>32.040773400798194</v>
      </c>
      <c r="L25" s="10"/>
      <c r="N25" s="14"/>
    </row>
    <row r="26" spans="1:14" x14ac:dyDescent="0.25">
      <c r="A26" s="35" t="s">
        <v>50</v>
      </c>
      <c r="B26" s="36" t="s">
        <v>51</v>
      </c>
      <c r="C26" s="8">
        <v>332728800</v>
      </c>
      <c r="D26" s="21">
        <v>337633800</v>
      </c>
      <c r="E26" s="21">
        <v>344033800</v>
      </c>
      <c r="F26" s="21">
        <v>344239120</v>
      </c>
      <c r="G26" s="22">
        <v>345570523.19999999</v>
      </c>
      <c r="H26" s="22">
        <v>338748235.75999999</v>
      </c>
      <c r="I26" s="23">
        <f t="shared" si="8"/>
        <v>101.80911173303903</v>
      </c>
      <c r="J26" s="24"/>
      <c r="K26" s="23">
        <f t="shared" si="4"/>
        <v>98.025790111718649</v>
      </c>
      <c r="L26" s="10"/>
      <c r="N26" s="14"/>
    </row>
    <row r="27" spans="1:14" x14ac:dyDescent="0.25">
      <c r="A27" s="35" t="s">
        <v>52</v>
      </c>
      <c r="B27" s="36" t="s">
        <v>53</v>
      </c>
      <c r="C27" s="8">
        <v>249949800</v>
      </c>
      <c r="D27" s="21">
        <v>254116740</v>
      </c>
      <c r="E27" s="21">
        <v>754116740</v>
      </c>
      <c r="F27" s="21">
        <v>1019994580.1</v>
      </c>
      <c r="G27" s="22">
        <v>1059082576.64</v>
      </c>
      <c r="H27" s="22">
        <v>1025202398.1</v>
      </c>
      <c r="I27" s="23">
        <f t="shared" si="8"/>
        <v>410.16332003466295</v>
      </c>
      <c r="J27" s="24"/>
      <c r="K27" s="23">
        <f t="shared" si="4"/>
        <v>96.800988016676968</v>
      </c>
      <c r="L27" s="10"/>
      <c r="N27" s="14"/>
    </row>
    <row r="28" spans="1:14" ht="31.5" x14ac:dyDescent="0.25">
      <c r="A28" s="35" t="s">
        <v>54</v>
      </c>
      <c r="B28" s="36" t="s">
        <v>55</v>
      </c>
      <c r="C28" s="8">
        <v>12262583600</v>
      </c>
      <c r="D28" s="21">
        <v>14720824462.32</v>
      </c>
      <c r="E28" s="21">
        <v>17553904462.32</v>
      </c>
      <c r="F28" s="21">
        <v>17703904462.32</v>
      </c>
      <c r="G28" s="22">
        <v>18100877162.32</v>
      </c>
      <c r="H28" s="22">
        <v>17353332682.93</v>
      </c>
      <c r="I28" s="23">
        <f t="shared" si="8"/>
        <v>141.51449033081414</v>
      </c>
      <c r="J28" s="24"/>
      <c r="K28" s="23">
        <f t="shared" si="4"/>
        <v>95.870120145635056</v>
      </c>
      <c r="L28" s="10"/>
      <c r="N28" s="14"/>
    </row>
    <row r="29" spans="1:14" x14ac:dyDescent="0.25">
      <c r="A29" s="35" t="s">
        <v>56</v>
      </c>
      <c r="B29" s="36" t="s">
        <v>57</v>
      </c>
      <c r="C29" s="8">
        <v>456252300</v>
      </c>
      <c r="D29" s="21">
        <v>434017920.29000002</v>
      </c>
      <c r="E29" s="21">
        <v>453157370.29000002</v>
      </c>
      <c r="F29" s="21">
        <v>483023216.33999997</v>
      </c>
      <c r="G29" s="22">
        <v>494510726.77999997</v>
      </c>
      <c r="H29" s="22">
        <v>487406931.61000001</v>
      </c>
      <c r="I29" s="23">
        <f t="shared" si="8"/>
        <v>106.82837798516304</v>
      </c>
      <c r="J29" s="24"/>
      <c r="K29" s="23">
        <f t="shared" si="4"/>
        <v>98.56346995417951</v>
      </c>
      <c r="L29" s="10"/>
      <c r="N29" s="14"/>
    </row>
    <row r="30" spans="1:14" ht="31.5" x14ac:dyDescent="0.25">
      <c r="A30" s="35" t="s">
        <v>58</v>
      </c>
      <c r="B30" s="36" t="s">
        <v>59</v>
      </c>
      <c r="C30" s="8">
        <v>908057100</v>
      </c>
      <c r="D30" s="21">
        <v>1149106533.9300001</v>
      </c>
      <c r="E30" s="21">
        <v>771756989.21000004</v>
      </c>
      <c r="F30" s="21">
        <v>902478753.77999997</v>
      </c>
      <c r="G30" s="22">
        <v>897332922.75</v>
      </c>
      <c r="H30" s="22">
        <v>977226240.67999995</v>
      </c>
      <c r="I30" s="23">
        <f t="shared" si="8"/>
        <v>107.6172677555189</v>
      </c>
      <c r="J30" s="24"/>
      <c r="K30" s="23">
        <f t="shared" si="4"/>
        <v>108.90341989070855</v>
      </c>
      <c r="L30" s="10"/>
      <c r="N30" s="14"/>
    </row>
    <row r="31" spans="1:14" ht="48.75" customHeight="1" x14ac:dyDescent="0.25">
      <c r="A31" s="43" t="s">
        <v>60</v>
      </c>
      <c r="B31" s="44" t="s">
        <v>61</v>
      </c>
      <c r="C31" s="6">
        <f>SUM(C32:C35)</f>
        <v>3107745422.0999999</v>
      </c>
      <c r="D31" s="18">
        <f t="shared" ref="D31:H31" si="9">SUM(D32:D35)</f>
        <v>4103537201.1300001</v>
      </c>
      <c r="E31" s="18">
        <f t="shared" si="9"/>
        <v>4530834506.9200001</v>
      </c>
      <c r="F31" s="18">
        <f t="shared" si="9"/>
        <v>5886231221.1999998</v>
      </c>
      <c r="G31" s="18">
        <f t="shared" si="9"/>
        <v>5807432847.6700001</v>
      </c>
      <c r="H31" s="18">
        <f t="shared" si="9"/>
        <v>5515798353.5600004</v>
      </c>
      <c r="I31" s="25">
        <f t="shared" si="8"/>
        <v>177.48552742884598</v>
      </c>
      <c r="J31" s="26"/>
      <c r="K31" s="25">
        <f t="shared" si="4"/>
        <v>94.978254561703523</v>
      </c>
      <c r="L31" s="11"/>
      <c r="N31" s="14"/>
    </row>
    <row r="32" spans="1:14" x14ac:dyDescent="0.25">
      <c r="A32" s="35" t="s">
        <v>62</v>
      </c>
      <c r="B32" s="36" t="s">
        <v>63</v>
      </c>
      <c r="C32" s="8">
        <v>849568636.01999998</v>
      </c>
      <c r="D32" s="21">
        <v>897396588.44000006</v>
      </c>
      <c r="E32" s="21">
        <v>942393701.75</v>
      </c>
      <c r="F32" s="21">
        <v>1459861361.1600001</v>
      </c>
      <c r="G32" s="22">
        <v>1519403361.6800001</v>
      </c>
      <c r="H32" s="22">
        <v>1467794447.9000001</v>
      </c>
      <c r="I32" s="23">
        <f t="shared" si="8"/>
        <v>172.76937797235797</v>
      </c>
      <c r="J32" s="24"/>
      <c r="K32" s="23">
        <f t="shared" si="4"/>
        <v>96.603343451673283</v>
      </c>
      <c r="L32" s="10"/>
      <c r="N32" s="14"/>
    </row>
    <row r="33" spans="1:14" x14ac:dyDescent="0.25">
      <c r="A33" s="35" t="s">
        <v>64</v>
      </c>
      <c r="B33" s="36" t="s">
        <v>65</v>
      </c>
      <c r="C33" s="8">
        <v>1591066360</v>
      </c>
      <c r="D33" s="21">
        <v>2398667232.6100001</v>
      </c>
      <c r="E33" s="21">
        <v>2703967425.0900002</v>
      </c>
      <c r="F33" s="21">
        <v>3445620288.75</v>
      </c>
      <c r="G33" s="22">
        <v>3294576380.98</v>
      </c>
      <c r="H33" s="22">
        <v>3086194438.4000001</v>
      </c>
      <c r="I33" s="23">
        <f t="shared" si="8"/>
        <v>193.97018980402552</v>
      </c>
      <c r="J33" s="24"/>
      <c r="K33" s="23">
        <f t="shared" si="4"/>
        <v>93.675000410279907</v>
      </c>
      <c r="L33" s="10"/>
      <c r="N33" s="14"/>
    </row>
    <row r="34" spans="1:14" x14ac:dyDescent="0.25">
      <c r="A34" s="35" t="s">
        <v>66</v>
      </c>
      <c r="B34" s="36" t="s">
        <v>67</v>
      </c>
      <c r="C34" s="8">
        <v>413317526.07999998</v>
      </c>
      <c r="D34" s="21">
        <v>548317526.08000004</v>
      </c>
      <c r="E34" s="21">
        <v>625317526.08000004</v>
      </c>
      <c r="F34" s="21">
        <v>716847168.71000004</v>
      </c>
      <c r="G34" s="22">
        <v>716847168.71000004</v>
      </c>
      <c r="H34" s="22">
        <v>685283950.55999994</v>
      </c>
      <c r="I34" s="23">
        <f t="shared" si="8"/>
        <v>165.80084494828785</v>
      </c>
      <c r="J34" s="24"/>
      <c r="K34" s="23">
        <f t="shared" si="4"/>
        <v>95.596938995127843</v>
      </c>
      <c r="L34" s="10"/>
      <c r="N34" s="14"/>
    </row>
    <row r="35" spans="1:14" ht="47.25" x14ac:dyDescent="0.25">
      <c r="A35" s="35" t="s">
        <v>68</v>
      </c>
      <c r="B35" s="36" t="s">
        <v>69</v>
      </c>
      <c r="C35" s="8">
        <v>253792900</v>
      </c>
      <c r="D35" s="21">
        <v>259155854</v>
      </c>
      <c r="E35" s="21">
        <v>259155854</v>
      </c>
      <c r="F35" s="21">
        <v>263902402.58000001</v>
      </c>
      <c r="G35" s="22">
        <v>276605936.30000001</v>
      </c>
      <c r="H35" s="22">
        <v>276525516.69999999</v>
      </c>
      <c r="I35" s="23">
        <f t="shared" si="8"/>
        <v>108.9571523474455</v>
      </c>
      <c r="J35" s="24"/>
      <c r="K35" s="23">
        <f t="shared" si="4"/>
        <v>99.970926292806382</v>
      </c>
      <c r="L35" s="10"/>
      <c r="N35" s="14"/>
    </row>
    <row r="36" spans="1:14" ht="31.5" x14ac:dyDescent="0.25">
      <c r="A36" s="43" t="s">
        <v>70</v>
      </c>
      <c r="B36" s="44" t="s">
        <v>71</v>
      </c>
      <c r="C36" s="6">
        <f t="shared" ref="C36:H36" si="10">SUM(C37:C38)</f>
        <v>658522140</v>
      </c>
      <c r="D36" s="18">
        <f t="shared" si="10"/>
        <v>670070069</v>
      </c>
      <c r="E36" s="18">
        <f t="shared" si="10"/>
        <v>672195269</v>
      </c>
      <c r="F36" s="18">
        <f t="shared" si="10"/>
        <v>673609341.80999994</v>
      </c>
      <c r="G36" s="18">
        <f t="shared" si="10"/>
        <v>661389019.17999995</v>
      </c>
      <c r="H36" s="18">
        <f t="shared" si="10"/>
        <v>660088675.11999989</v>
      </c>
      <c r="I36" s="25">
        <f t="shared" si="8"/>
        <v>100.23788647713499</v>
      </c>
      <c r="J36" s="26"/>
      <c r="K36" s="25">
        <f>H36/G36*100</f>
        <v>99.803391949020821</v>
      </c>
      <c r="L36" s="11"/>
      <c r="N36" s="14"/>
    </row>
    <row r="37" spans="1:14" ht="47.25" x14ac:dyDescent="0.25">
      <c r="A37" s="35" t="s">
        <v>72</v>
      </c>
      <c r="B37" s="36" t="s">
        <v>73</v>
      </c>
      <c r="C37" s="8">
        <v>29505900</v>
      </c>
      <c r="D37" s="21">
        <v>29978200</v>
      </c>
      <c r="E37" s="21">
        <v>29978200</v>
      </c>
      <c r="F37" s="21">
        <v>29958866</v>
      </c>
      <c r="G37" s="22">
        <v>29936187.890000001</v>
      </c>
      <c r="H37" s="21">
        <v>29930250.559999999</v>
      </c>
      <c r="I37" s="23">
        <f t="shared" ref="I37:I65" si="11">H37/C37*100</f>
        <v>101.43818883680891</v>
      </c>
      <c r="J37" s="24"/>
      <c r="K37" s="23">
        <f t="shared" si="4"/>
        <v>99.980166713204028</v>
      </c>
      <c r="L37" s="10"/>
      <c r="N37" s="14"/>
    </row>
    <row r="38" spans="1:14" ht="31.5" x14ac:dyDescent="0.25">
      <c r="A38" s="35" t="s">
        <v>74</v>
      </c>
      <c r="B38" s="36" t="s">
        <v>75</v>
      </c>
      <c r="C38" s="8">
        <v>629016240</v>
      </c>
      <c r="D38" s="21">
        <v>640091869</v>
      </c>
      <c r="E38" s="21">
        <v>642217069</v>
      </c>
      <c r="F38" s="21">
        <v>643650475.80999994</v>
      </c>
      <c r="G38" s="22">
        <v>631452831.28999996</v>
      </c>
      <c r="H38" s="21">
        <v>630158424.55999994</v>
      </c>
      <c r="I38" s="23">
        <f t="shared" si="11"/>
        <v>100.18158268218957</v>
      </c>
      <c r="J38" s="24"/>
      <c r="K38" s="23">
        <f t="shared" si="4"/>
        <v>99.795011334836261</v>
      </c>
      <c r="L38" s="10"/>
      <c r="N38" s="14"/>
    </row>
    <row r="39" spans="1:14" x14ac:dyDescent="0.25">
      <c r="A39" s="43" t="s">
        <v>76</v>
      </c>
      <c r="B39" s="44" t="s">
        <v>77</v>
      </c>
      <c r="C39" s="6">
        <f>SUM(C40:C47)</f>
        <v>13032586846</v>
      </c>
      <c r="D39" s="18">
        <f t="shared" ref="D39:H39" si="12">SUM(D40:D47)</f>
        <v>14305868474.560001</v>
      </c>
      <c r="E39" s="18">
        <f t="shared" si="12"/>
        <v>14357440145.360003</v>
      </c>
      <c r="F39" s="18">
        <f t="shared" si="12"/>
        <v>14474057593.799999</v>
      </c>
      <c r="G39" s="18">
        <f t="shared" si="12"/>
        <v>15276325283.929998</v>
      </c>
      <c r="H39" s="18">
        <f t="shared" si="12"/>
        <v>15227011230.189999</v>
      </c>
      <c r="I39" s="25">
        <f t="shared" si="11"/>
        <v>116.83798013487643</v>
      </c>
      <c r="J39" s="26"/>
      <c r="K39" s="25">
        <f t="shared" si="4"/>
        <v>99.677186412154526</v>
      </c>
      <c r="L39" s="11"/>
      <c r="N39" s="14"/>
    </row>
    <row r="40" spans="1:14" x14ac:dyDescent="0.25">
      <c r="A40" s="35" t="s">
        <v>78</v>
      </c>
      <c r="B40" s="36" t="s">
        <v>79</v>
      </c>
      <c r="C40" s="8">
        <v>2081776111</v>
      </c>
      <c r="D40" s="21">
        <v>2236531659</v>
      </c>
      <c r="E40" s="21">
        <v>2247009759</v>
      </c>
      <c r="F40" s="21">
        <v>2239187674</v>
      </c>
      <c r="G40" s="22">
        <v>2552365713</v>
      </c>
      <c r="H40" s="22">
        <v>2548195848.6300001</v>
      </c>
      <c r="I40" s="23">
        <f t="shared" si="11"/>
        <v>122.40489431910866</v>
      </c>
      <c r="J40" s="24"/>
      <c r="K40" s="23">
        <f t="shared" si="4"/>
        <v>99.83662747274964</v>
      </c>
      <c r="L40" s="10"/>
      <c r="N40" s="14"/>
    </row>
    <row r="41" spans="1:14" x14ac:dyDescent="0.25">
      <c r="A41" s="35" t="s">
        <v>80</v>
      </c>
      <c r="B41" s="36" t="s">
        <v>81</v>
      </c>
      <c r="C41" s="8">
        <v>8989630099</v>
      </c>
      <c r="D41" s="21">
        <v>9635197225.7800007</v>
      </c>
      <c r="E41" s="21">
        <v>9672526455.7800007</v>
      </c>
      <c r="F41" s="21">
        <v>9724379008.25</v>
      </c>
      <c r="G41" s="22">
        <v>10108262677.23</v>
      </c>
      <c r="H41" s="22">
        <v>10089872776.719999</v>
      </c>
      <c r="I41" s="23">
        <f t="shared" si="11"/>
        <v>112.23902057819252</v>
      </c>
      <c r="J41" s="24"/>
      <c r="K41" s="23">
        <f t="shared" si="4"/>
        <v>99.818070611170157</v>
      </c>
      <c r="L41" s="10"/>
      <c r="N41" s="14"/>
    </row>
    <row r="42" spans="1:14" ht="31.5" x14ac:dyDescent="0.25">
      <c r="A42" s="35" t="s">
        <v>82</v>
      </c>
      <c r="B42" s="36" t="s">
        <v>83</v>
      </c>
      <c r="C42" s="8">
        <v>142745089</v>
      </c>
      <c r="D42" s="21">
        <v>147704558</v>
      </c>
      <c r="E42" s="21">
        <v>148322582</v>
      </c>
      <c r="F42" s="21">
        <v>171778182</v>
      </c>
      <c r="G42" s="22">
        <v>173381058.41</v>
      </c>
      <c r="H42" s="22">
        <v>172198874.75</v>
      </c>
      <c r="I42" s="23">
        <f t="shared" si="11"/>
        <v>120.63383473038431</v>
      </c>
      <c r="J42" s="24"/>
      <c r="K42" s="23">
        <f t="shared" si="4"/>
        <v>99.318158701509105</v>
      </c>
      <c r="L42" s="10"/>
      <c r="N42" s="14"/>
    </row>
    <row r="43" spans="1:14" ht="31.5" x14ac:dyDescent="0.25">
      <c r="A43" s="35" t="s">
        <v>84</v>
      </c>
      <c r="B43" s="36" t="s">
        <v>85</v>
      </c>
      <c r="C43" s="8">
        <v>1251512701</v>
      </c>
      <c r="D43" s="21">
        <v>1315495033.5599999</v>
      </c>
      <c r="E43" s="21">
        <v>1317409326.3599999</v>
      </c>
      <c r="F43" s="21">
        <v>1386298030.3</v>
      </c>
      <c r="G43" s="22">
        <v>1410637954.98</v>
      </c>
      <c r="H43" s="22">
        <v>1398318554.48</v>
      </c>
      <c r="I43" s="23">
        <f t="shared" si="11"/>
        <v>111.73027276212997</v>
      </c>
      <c r="J43" s="24"/>
      <c r="K43" s="23">
        <f t="shared" si="4"/>
        <v>99.126678786962401</v>
      </c>
      <c r="L43" s="10"/>
      <c r="N43" s="14"/>
    </row>
    <row r="44" spans="1:14" ht="47.25" x14ac:dyDescent="0.25">
      <c r="A44" s="35" t="s">
        <v>86</v>
      </c>
      <c r="B44" s="36" t="s">
        <v>87</v>
      </c>
      <c r="C44" s="8">
        <v>93057286</v>
      </c>
      <c r="D44" s="21">
        <v>97766923.019999996</v>
      </c>
      <c r="E44" s="21">
        <v>98898947.019999996</v>
      </c>
      <c r="F44" s="21">
        <v>102218354.05</v>
      </c>
      <c r="G44" s="22">
        <v>102595977.8</v>
      </c>
      <c r="H44" s="22">
        <v>98605865.299999997</v>
      </c>
      <c r="I44" s="23">
        <f t="shared" si="11"/>
        <v>105.96254150373568</v>
      </c>
      <c r="J44" s="24"/>
      <c r="K44" s="23">
        <f t="shared" si="4"/>
        <v>96.110848996655307</v>
      </c>
      <c r="L44" s="10"/>
      <c r="N44" s="14"/>
    </row>
    <row r="45" spans="1:14" x14ac:dyDescent="0.25">
      <c r="A45" s="35" t="s">
        <v>88</v>
      </c>
      <c r="B45" s="36" t="s">
        <v>89</v>
      </c>
      <c r="C45" s="8">
        <v>77279860</v>
      </c>
      <c r="D45" s="21">
        <v>85484175.200000003</v>
      </c>
      <c r="E45" s="21">
        <v>85484175.200000003</v>
      </c>
      <c r="F45" s="21">
        <v>85798181.200000003</v>
      </c>
      <c r="G45" s="22">
        <v>85533441.599999994</v>
      </c>
      <c r="H45" s="22">
        <v>85733441.599999994</v>
      </c>
      <c r="I45" s="23">
        <f t="shared" si="11"/>
        <v>110.93891940280429</v>
      </c>
      <c r="J45" s="24"/>
      <c r="K45" s="23">
        <f t="shared" si="4"/>
        <v>100.23382667206975</v>
      </c>
      <c r="L45" s="10"/>
      <c r="N45" s="14"/>
    </row>
    <row r="46" spans="1:14" x14ac:dyDescent="0.25">
      <c r="A46" s="35" t="s">
        <v>90</v>
      </c>
      <c r="B46" s="36" t="s">
        <v>91</v>
      </c>
      <c r="C46" s="8">
        <v>16156200</v>
      </c>
      <c r="D46" s="21">
        <v>16536800</v>
      </c>
      <c r="E46" s="21">
        <v>16136800</v>
      </c>
      <c r="F46" s="21">
        <v>17189300</v>
      </c>
      <c r="G46" s="22">
        <v>16645317.300000001</v>
      </c>
      <c r="H46" s="22">
        <v>16197169.189999999</v>
      </c>
      <c r="I46" s="23">
        <f t="shared" si="11"/>
        <v>100.25358184474071</v>
      </c>
      <c r="J46" s="24"/>
      <c r="K46" s="23">
        <f t="shared" si="4"/>
        <v>97.307662558045678</v>
      </c>
      <c r="L46" s="10"/>
      <c r="N46" s="14"/>
    </row>
    <row r="47" spans="1:14" ht="31.5" x14ac:dyDescent="0.25">
      <c r="A47" s="35" t="s">
        <v>92</v>
      </c>
      <c r="B47" s="36" t="s">
        <v>93</v>
      </c>
      <c r="C47" s="8">
        <v>380429500</v>
      </c>
      <c r="D47" s="21">
        <v>771152100</v>
      </c>
      <c r="E47" s="21">
        <v>771652100</v>
      </c>
      <c r="F47" s="21">
        <v>747208864</v>
      </c>
      <c r="G47" s="22">
        <v>826903143.61000001</v>
      </c>
      <c r="H47" s="22">
        <v>817888699.51999998</v>
      </c>
      <c r="I47" s="23">
        <f t="shared" si="11"/>
        <v>214.99087203279453</v>
      </c>
      <c r="J47" s="24"/>
      <c r="K47" s="23">
        <f t="shared" si="4"/>
        <v>98.909854901428261</v>
      </c>
      <c r="L47" s="10"/>
      <c r="N47" s="14"/>
    </row>
    <row r="48" spans="1:14" ht="31.5" x14ac:dyDescent="0.25">
      <c r="A48" s="43" t="s">
        <v>94</v>
      </c>
      <c r="B48" s="44" t="s">
        <v>95</v>
      </c>
      <c r="C48" s="6">
        <f>SUM(C49:C51)</f>
        <v>902899690</v>
      </c>
      <c r="D48" s="18">
        <f t="shared" ref="D48:H48" si="13">SUM(D49:D51)</f>
        <v>1001800820.3200001</v>
      </c>
      <c r="E48" s="18">
        <f t="shared" si="13"/>
        <v>1036262337.3200001</v>
      </c>
      <c r="F48" s="18">
        <f t="shared" si="13"/>
        <v>1098162299.1900001</v>
      </c>
      <c r="G48" s="18">
        <f t="shared" si="13"/>
        <v>1094637133.8</v>
      </c>
      <c r="H48" s="18">
        <f t="shared" si="13"/>
        <v>1080627193.6800001</v>
      </c>
      <c r="I48" s="25">
        <f t="shared" si="11"/>
        <v>119.68408070668404</v>
      </c>
      <c r="J48" s="26"/>
      <c r="K48" s="25">
        <f t="shared" si="4"/>
        <v>98.720129284179791</v>
      </c>
      <c r="L48" s="11"/>
      <c r="N48" s="14"/>
    </row>
    <row r="49" spans="1:14" x14ac:dyDescent="0.25">
      <c r="A49" s="35" t="s">
        <v>96</v>
      </c>
      <c r="B49" s="36" t="s">
        <v>97</v>
      </c>
      <c r="C49" s="8">
        <v>870289790</v>
      </c>
      <c r="D49" s="21">
        <v>962538267.32000005</v>
      </c>
      <c r="E49" s="21">
        <v>996999784.32000005</v>
      </c>
      <c r="F49" s="21">
        <v>1053739144.5</v>
      </c>
      <c r="G49" s="22">
        <v>1054391271.84</v>
      </c>
      <c r="H49" s="22">
        <v>1040788778.89</v>
      </c>
      <c r="I49" s="23">
        <f t="shared" si="11"/>
        <v>119.59105930565957</v>
      </c>
      <c r="J49" s="24"/>
      <c r="K49" s="23">
        <f t="shared" si="4"/>
        <v>98.709919807448472</v>
      </c>
      <c r="L49" s="10"/>
      <c r="N49" s="14"/>
    </row>
    <row r="50" spans="1:14" hidden="1" x14ac:dyDescent="0.25">
      <c r="A50" s="35" t="s">
        <v>98</v>
      </c>
      <c r="B50" s="36" t="s">
        <v>99</v>
      </c>
      <c r="C50" s="8"/>
      <c r="D50" s="21"/>
      <c r="E50" s="21"/>
      <c r="F50" s="21"/>
      <c r="G50" s="22"/>
      <c r="H50" s="22"/>
      <c r="I50" s="23" t="e">
        <f t="shared" si="11"/>
        <v>#DIV/0!</v>
      </c>
      <c r="J50" s="24"/>
      <c r="K50" s="23" t="e">
        <f t="shared" si="4"/>
        <v>#DIV/0!</v>
      </c>
      <c r="L50" s="10"/>
      <c r="N50" s="14"/>
    </row>
    <row r="51" spans="1:14" ht="31.5" x14ac:dyDescent="0.25">
      <c r="A51" s="35" t="s">
        <v>100</v>
      </c>
      <c r="B51" s="36" t="s">
        <v>101</v>
      </c>
      <c r="C51" s="8">
        <v>32609900</v>
      </c>
      <c r="D51" s="21">
        <v>39262553</v>
      </c>
      <c r="E51" s="21">
        <v>39262553</v>
      </c>
      <c r="F51" s="21">
        <v>44423154.689999998</v>
      </c>
      <c r="G51" s="22">
        <v>40245861.960000001</v>
      </c>
      <c r="H51" s="22">
        <v>39838414.789999999</v>
      </c>
      <c r="I51" s="23">
        <f t="shared" si="11"/>
        <v>122.16662666858838</v>
      </c>
      <c r="J51" s="24"/>
      <c r="K51" s="23">
        <f t="shared" si="4"/>
        <v>98.98760481163265</v>
      </c>
      <c r="L51" s="10"/>
      <c r="N51" s="14"/>
    </row>
    <row r="52" spans="1:14" x14ac:dyDescent="0.25">
      <c r="A52" s="43" t="s">
        <v>102</v>
      </c>
      <c r="B52" s="44" t="s">
        <v>103</v>
      </c>
      <c r="C52" s="6">
        <f>SUM(C53:C59)</f>
        <v>4847601419.96</v>
      </c>
      <c r="D52" s="18">
        <f t="shared" ref="D52:H52" si="14">SUM(D53:D59)</f>
        <v>5091734685.5900002</v>
      </c>
      <c r="E52" s="18">
        <f t="shared" si="14"/>
        <v>6062968955.5900002</v>
      </c>
      <c r="F52" s="18">
        <f t="shared" si="14"/>
        <v>6507261807.0600004</v>
      </c>
      <c r="G52" s="18">
        <f t="shared" si="14"/>
        <v>6833485647.8199997</v>
      </c>
      <c r="H52" s="18">
        <f t="shared" si="14"/>
        <v>7143721824.3900003</v>
      </c>
      <c r="I52" s="25">
        <f t="shared" si="11"/>
        <v>147.36611378517475</v>
      </c>
      <c r="J52" s="26"/>
      <c r="K52" s="25">
        <f t="shared" si="4"/>
        <v>104.5399404134107</v>
      </c>
      <c r="L52" s="11"/>
      <c r="N52" s="14"/>
    </row>
    <row r="53" spans="1:14" ht="31.5" x14ac:dyDescent="0.25">
      <c r="A53" s="35" t="s">
        <v>104</v>
      </c>
      <c r="B53" s="36" t="s">
        <v>105</v>
      </c>
      <c r="C53" s="8">
        <v>2263519190</v>
      </c>
      <c r="D53" s="21">
        <v>2256429896.6999998</v>
      </c>
      <c r="E53" s="21">
        <v>2639413650</v>
      </c>
      <c r="F53" s="21">
        <v>2938636504</v>
      </c>
      <c r="G53" s="22">
        <v>3000460729.1399999</v>
      </c>
      <c r="H53" s="22">
        <v>3413283659.7199998</v>
      </c>
      <c r="I53" s="23">
        <f t="shared" si="11"/>
        <v>150.79543724654704</v>
      </c>
      <c r="J53" s="24"/>
      <c r="K53" s="23">
        <f t="shared" si="4"/>
        <v>113.75865134879884</v>
      </c>
      <c r="L53" s="10"/>
      <c r="N53" s="14"/>
    </row>
    <row r="54" spans="1:14" x14ac:dyDescent="0.25">
      <c r="A54" s="35" t="s">
        <v>106</v>
      </c>
      <c r="B54" s="36" t="s">
        <v>107</v>
      </c>
      <c r="C54" s="8">
        <v>1294220646.96</v>
      </c>
      <c r="D54" s="21">
        <v>1414801882.8900001</v>
      </c>
      <c r="E54" s="21">
        <v>1937670169.5899999</v>
      </c>
      <c r="F54" s="21">
        <v>1943783787.76</v>
      </c>
      <c r="G54" s="22">
        <v>1947078294.5799999</v>
      </c>
      <c r="H54" s="22">
        <v>1857550859.54</v>
      </c>
      <c r="I54" s="23">
        <f t="shared" si="11"/>
        <v>143.52659756303598</v>
      </c>
      <c r="J54" s="24"/>
      <c r="K54" s="23">
        <f t="shared" si="4"/>
        <v>95.401960193937057</v>
      </c>
      <c r="L54" s="10"/>
      <c r="N54" s="14"/>
    </row>
    <row r="55" spans="1:14" ht="31.5" x14ac:dyDescent="0.25">
      <c r="A55" s="35" t="s">
        <v>108</v>
      </c>
      <c r="B55" s="36" t="s">
        <v>109</v>
      </c>
      <c r="C55" s="8">
        <v>29958400</v>
      </c>
      <c r="D55" s="21">
        <v>31110400</v>
      </c>
      <c r="E55" s="21">
        <v>31110400</v>
      </c>
      <c r="F55" s="21">
        <v>31747800</v>
      </c>
      <c r="G55" s="22">
        <v>31747800</v>
      </c>
      <c r="H55" s="22">
        <v>31882800</v>
      </c>
      <c r="I55" s="23">
        <f t="shared" si="11"/>
        <v>106.42357402264473</v>
      </c>
      <c r="J55" s="24"/>
      <c r="K55" s="23">
        <f t="shared" si="4"/>
        <v>100.42522631489426</v>
      </c>
      <c r="L55" s="10"/>
      <c r="N55" s="14"/>
    </row>
    <row r="56" spans="1:14" x14ac:dyDescent="0.25">
      <c r="A56" s="35" t="s">
        <v>110</v>
      </c>
      <c r="B56" s="36" t="s">
        <v>111</v>
      </c>
      <c r="C56" s="8">
        <v>93653400</v>
      </c>
      <c r="D56" s="21">
        <v>96432400</v>
      </c>
      <c r="E56" s="21">
        <v>101463020</v>
      </c>
      <c r="F56" s="21">
        <v>98929020</v>
      </c>
      <c r="G56" s="22">
        <v>98488501</v>
      </c>
      <c r="H56" s="22">
        <v>98428362.170000002</v>
      </c>
      <c r="I56" s="23">
        <f t="shared" si="11"/>
        <v>105.09854652367132</v>
      </c>
      <c r="J56" s="24"/>
      <c r="K56" s="23">
        <f t="shared" si="4"/>
        <v>99.938938221833638</v>
      </c>
      <c r="L56" s="10"/>
      <c r="N56" s="14"/>
    </row>
    <row r="57" spans="1:14" ht="31.5" x14ac:dyDescent="0.25">
      <c r="A57" s="35" t="s">
        <v>112</v>
      </c>
      <c r="B57" s="36" t="s">
        <v>113</v>
      </c>
      <c r="C57" s="8">
        <v>47593300</v>
      </c>
      <c r="D57" s="21">
        <v>48924600</v>
      </c>
      <c r="E57" s="21">
        <v>49889600</v>
      </c>
      <c r="F57" s="21">
        <v>51536740</v>
      </c>
      <c r="G57" s="22">
        <v>51536740</v>
      </c>
      <c r="H57" s="22">
        <v>51536740</v>
      </c>
      <c r="I57" s="23">
        <f t="shared" si="11"/>
        <v>108.28570408019615</v>
      </c>
      <c r="J57" s="24"/>
      <c r="K57" s="23">
        <f t="shared" si="4"/>
        <v>100</v>
      </c>
      <c r="L57" s="10"/>
      <c r="N57" s="14"/>
    </row>
    <row r="58" spans="1:14" ht="63" x14ac:dyDescent="0.25">
      <c r="A58" s="35" t="s">
        <v>114</v>
      </c>
      <c r="B58" s="36" t="s">
        <v>115</v>
      </c>
      <c r="C58" s="8">
        <v>258484900</v>
      </c>
      <c r="D58" s="21">
        <v>263533700</v>
      </c>
      <c r="E58" s="21">
        <v>263533700</v>
      </c>
      <c r="F58" s="21">
        <v>263460843</v>
      </c>
      <c r="G58" s="22">
        <v>265165443</v>
      </c>
      <c r="H58" s="22">
        <v>264164508</v>
      </c>
      <c r="I58" s="23">
        <f t="shared" si="11"/>
        <v>102.19726877662873</v>
      </c>
      <c r="J58" s="24"/>
      <c r="K58" s="23">
        <f t="shared" si="4"/>
        <v>99.622524342283924</v>
      </c>
      <c r="L58" s="10"/>
      <c r="N58" s="14"/>
    </row>
    <row r="59" spans="1:14" ht="31.5" x14ac:dyDescent="0.25">
      <c r="A59" s="35" t="s">
        <v>116</v>
      </c>
      <c r="B59" s="36" t="s">
        <v>117</v>
      </c>
      <c r="C59" s="8">
        <v>860171583</v>
      </c>
      <c r="D59" s="21">
        <v>980501806</v>
      </c>
      <c r="E59" s="21">
        <v>1039888416</v>
      </c>
      <c r="F59" s="21">
        <v>1179167112.3</v>
      </c>
      <c r="G59" s="22">
        <v>1439008140.0999999</v>
      </c>
      <c r="H59" s="22">
        <v>1426874894.96</v>
      </c>
      <c r="I59" s="23">
        <f t="shared" si="11"/>
        <v>165.88258937635703</v>
      </c>
      <c r="J59" s="24"/>
      <c r="K59" s="23">
        <f t="shared" si="4"/>
        <v>99.156832765438224</v>
      </c>
      <c r="L59" s="10"/>
      <c r="N59" s="14"/>
    </row>
    <row r="60" spans="1:14" x14ac:dyDescent="0.25">
      <c r="A60" s="43" t="s">
        <v>118</v>
      </c>
      <c r="B60" s="44" t="s">
        <v>119</v>
      </c>
      <c r="C60" s="6">
        <f>SUM(C61:C65)</f>
        <v>16698166221.129999</v>
      </c>
      <c r="D60" s="18">
        <f t="shared" ref="D60:H60" si="15">SUM(D61:D65)</f>
        <v>17053262924.130001</v>
      </c>
      <c r="E60" s="18">
        <f>SUM(E61:E65)</f>
        <v>17486872122.130001</v>
      </c>
      <c r="F60" s="18">
        <f>SUM(F61:F65)</f>
        <v>18045186698.759998</v>
      </c>
      <c r="G60" s="18">
        <f>SUM(G61:G65)</f>
        <v>18000589422.889999</v>
      </c>
      <c r="H60" s="18">
        <f t="shared" si="15"/>
        <v>17908015745.060001</v>
      </c>
      <c r="I60" s="25">
        <f t="shared" si="11"/>
        <v>107.24540352460407</v>
      </c>
      <c r="J60" s="26"/>
      <c r="K60" s="25">
        <f t="shared" si="4"/>
        <v>99.485718630345076</v>
      </c>
      <c r="L60" s="11"/>
      <c r="N60" s="14"/>
    </row>
    <row r="61" spans="1:14" x14ac:dyDescent="0.25">
      <c r="A61" s="35" t="s">
        <v>120</v>
      </c>
      <c r="B61" s="36" t="s">
        <v>121</v>
      </c>
      <c r="C61" s="8">
        <v>81699100</v>
      </c>
      <c r="D61" s="21">
        <v>81699100</v>
      </c>
      <c r="E61" s="21">
        <v>81699100</v>
      </c>
      <c r="F61" s="21">
        <v>94524504</v>
      </c>
      <c r="G61" s="22">
        <v>108927504</v>
      </c>
      <c r="H61" s="22">
        <v>108663981.92</v>
      </c>
      <c r="I61" s="23">
        <f t="shared" si="11"/>
        <v>133.0051150135069</v>
      </c>
      <c r="J61" s="24"/>
      <c r="K61" s="23">
        <f t="shared" si="4"/>
        <v>99.758075719792487</v>
      </c>
      <c r="L61" s="10"/>
      <c r="N61" s="14"/>
    </row>
    <row r="62" spans="1:14" ht="31.5" x14ac:dyDescent="0.25">
      <c r="A62" s="35" t="s">
        <v>122</v>
      </c>
      <c r="B62" s="36" t="s">
        <v>123</v>
      </c>
      <c r="C62" s="8">
        <v>2317822900</v>
      </c>
      <c r="D62" s="21">
        <v>2448084817</v>
      </c>
      <c r="E62" s="21">
        <v>2445180717</v>
      </c>
      <c r="F62" s="21">
        <v>2602866073.6300001</v>
      </c>
      <c r="G62" s="22">
        <v>2646511807.3499999</v>
      </c>
      <c r="H62" s="22">
        <v>2651614392.3000002</v>
      </c>
      <c r="I62" s="23">
        <f t="shared" si="11"/>
        <v>114.40107836970634</v>
      </c>
      <c r="J62" s="24"/>
      <c r="K62" s="23">
        <f t="shared" si="4"/>
        <v>100.19280416342104</v>
      </c>
      <c r="L62" s="10"/>
      <c r="N62" s="14"/>
    </row>
    <row r="63" spans="1:14" ht="31.5" x14ac:dyDescent="0.25">
      <c r="A63" s="35" t="s">
        <v>124</v>
      </c>
      <c r="B63" s="36" t="s">
        <v>125</v>
      </c>
      <c r="C63" s="8">
        <v>9883987071.1299992</v>
      </c>
      <c r="D63" s="21">
        <v>10199022466.030001</v>
      </c>
      <c r="E63" s="21">
        <v>10657741164.030001</v>
      </c>
      <c r="F63" s="21">
        <v>11095348575.129999</v>
      </c>
      <c r="G63" s="22">
        <v>11109947755.129999</v>
      </c>
      <c r="H63" s="22">
        <v>11059500157.4</v>
      </c>
      <c r="I63" s="23">
        <f t="shared" si="11"/>
        <v>111.8931062718965</v>
      </c>
      <c r="J63" s="24"/>
      <c r="K63" s="23">
        <f t="shared" si="4"/>
        <v>99.545924077755402</v>
      </c>
      <c r="L63" s="10"/>
      <c r="N63" s="14"/>
    </row>
    <row r="64" spans="1:14" x14ac:dyDescent="0.25">
      <c r="A64" s="35" t="s">
        <v>126</v>
      </c>
      <c r="B64" s="36" t="s">
        <v>127</v>
      </c>
      <c r="C64" s="8">
        <v>4164891050</v>
      </c>
      <c r="D64" s="21">
        <v>4045346018.0999999</v>
      </c>
      <c r="E64" s="21">
        <v>4020116018.0999999</v>
      </c>
      <c r="F64" s="21">
        <v>3959854113</v>
      </c>
      <c r="G64" s="22">
        <v>3846968417.04</v>
      </c>
      <c r="H64" s="22">
        <v>3804420343.2199998</v>
      </c>
      <c r="I64" s="23">
        <f t="shared" si="11"/>
        <v>91.345014732618267</v>
      </c>
      <c r="J64" s="24"/>
      <c r="K64" s="23">
        <f t="shared" si="4"/>
        <v>98.893984322004442</v>
      </c>
      <c r="L64" s="10"/>
      <c r="N64" s="14"/>
    </row>
    <row r="65" spans="1:14" ht="31.5" x14ac:dyDescent="0.25">
      <c r="A65" s="35" t="s">
        <v>128</v>
      </c>
      <c r="B65" s="36" t="s">
        <v>129</v>
      </c>
      <c r="C65" s="8">
        <v>249766100</v>
      </c>
      <c r="D65" s="21">
        <v>279110523</v>
      </c>
      <c r="E65" s="21">
        <v>282135123</v>
      </c>
      <c r="F65" s="21">
        <v>292593433</v>
      </c>
      <c r="G65" s="22">
        <v>288233939.37</v>
      </c>
      <c r="H65" s="22">
        <v>283816870.22000003</v>
      </c>
      <c r="I65" s="23">
        <f t="shared" si="11"/>
        <v>113.63306318191302</v>
      </c>
      <c r="J65" s="24"/>
      <c r="K65" s="23">
        <f t="shared" si="4"/>
        <v>98.467540234972162</v>
      </c>
      <c r="L65" s="10"/>
      <c r="N65" s="14"/>
    </row>
    <row r="66" spans="1:14" ht="31.5" x14ac:dyDescent="0.25">
      <c r="A66" s="43" t="s">
        <v>130</v>
      </c>
      <c r="B66" s="44" t="s">
        <v>131</v>
      </c>
      <c r="C66" s="6">
        <f>SUM(C67:C70)</f>
        <v>444720200</v>
      </c>
      <c r="D66" s="18">
        <f t="shared" ref="D66:J66" si="16">SUM(D67:D70)</f>
        <v>543625646</v>
      </c>
      <c r="E66" s="18">
        <f t="shared" si="16"/>
        <v>569165946</v>
      </c>
      <c r="F66" s="18">
        <f t="shared" si="16"/>
        <v>599509828</v>
      </c>
      <c r="G66" s="18">
        <f t="shared" si="16"/>
        <v>723188238.75999999</v>
      </c>
      <c r="H66" s="18">
        <f t="shared" si="16"/>
        <v>719807444.10000002</v>
      </c>
      <c r="I66" s="18">
        <f t="shared" si="16"/>
        <v>633.86893357864346</v>
      </c>
      <c r="J66" s="18">
        <f t="shared" si="16"/>
        <v>0</v>
      </c>
      <c r="K66" s="25">
        <f t="shared" si="4"/>
        <v>99.532515259678888</v>
      </c>
      <c r="L66" s="11"/>
      <c r="N66" s="14"/>
    </row>
    <row r="67" spans="1:14" x14ac:dyDescent="0.25">
      <c r="A67" s="35" t="s">
        <v>132</v>
      </c>
      <c r="B67" s="36" t="s">
        <v>133</v>
      </c>
      <c r="C67" s="8">
        <v>105250521</v>
      </c>
      <c r="D67" s="21">
        <v>108637810</v>
      </c>
      <c r="E67" s="21">
        <v>111337810</v>
      </c>
      <c r="F67" s="21">
        <v>120952303</v>
      </c>
      <c r="G67" s="22">
        <v>121032303</v>
      </c>
      <c r="H67" s="22">
        <v>120527940.23</v>
      </c>
      <c r="I67" s="23">
        <f>H67/C67*100</f>
        <v>114.51529083642255</v>
      </c>
      <c r="J67" s="24"/>
      <c r="K67" s="23">
        <f t="shared" si="4"/>
        <v>99.583282514255728</v>
      </c>
      <c r="L67" s="10"/>
      <c r="N67" s="14"/>
    </row>
    <row r="68" spans="1:14" x14ac:dyDescent="0.25">
      <c r="A68" s="35" t="s">
        <v>134</v>
      </c>
      <c r="B68" s="36" t="s">
        <v>135</v>
      </c>
      <c r="C68" s="8">
        <v>140477175</v>
      </c>
      <c r="D68" s="21">
        <v>216020005</v>
      </c>
      <c r="E68" s="21">
        <v>235910305</v>
      </c>
      <c r="F68" s="21">
        <v>239968285</v>
      </c>
      <c r="G68" s="22">
        <v>364700887.75999999</v>
      </c>
      <c r="H68" s="22">
        <v>361827415.07999998</v>
      </c>
      <c r="I68" s="23">
        <f>H68/C68*100</f>
        <v>257.57025301797245</v>
      </c>
      <c r="J68" s="24"/>
      <c r="K68" s="23">
        <f t="shared" si="4"/>
        <v>99.212101539524909</v>
      </c>
      <c r="L68" s="10"/>
      <c r="N68" s="14"/>
    </row>
    <row r="69" spans="1:14" x14ac:dyDescent="0.25">
      <c r="A69" s="35" t="s">
        <v>136</v>
      </c>
      <c r="B69" s="36" t="s">
        <v>137</v>
      </c>
      <c r="C69" s="8">
        <v>184999104</v>
      </c>
      <c r="D69" s="21">
        <v>202359315</v>
      </c>
      <c r="E69" s="21">
        <v>202359315</v>
      </c>
      <c r="F69" s="21">
        <v>217981724</v>
      </c>
      <c r="G69" s="22">
        <v>217181714</v>
      </c>
      <c r="H69" s="22">
        <v>217252771.13</v>
      </c>
      <c r="I69" s="23">
        <f>H69/C69*100</f>
        <v>117.43449910438486</v>
      </c>
      <c r="J69" s="24"/>
      <c r="K69" s="23">
        <f t="shared" ref="K69:K80" si="17">H69/G69*100</f>
        <v>100.03271782356408</v>
      </c>
      <c r="L69" s="10"/>
      <c r="N69" s="14"/>
    </row>
    <row r="70" spans="1:14" ht="31.5" x14ac:dyDescent="0.25">
      <c r="A70" s="35" t="s">
        <v>138</v>
      </c>
      <c r="B70" s="36" t="s">
        <v>139</v>
      </c>
      <c r="C70" s="8">
        <v>13993400</v>
      </c>
      <c r="D70" s="21">
        <v>16608516</v>
      </c>
      <c r="E70" s="21">
        <v>19558516</v>
      </c>
      <c r="F70" s="21">
        <v>20607516</v>
      </c>
      <c r="G70" s="22">
        <v>20273334</v>
      </c>
      <c r="H70" s="22">
        <v>20199317.66</v>
      </c>
      <c r="I70" s="23">
        <f>H70/C70*100</f>
        <v>144.34889061986365</v>
      </c>
      <c r="J70" s="24"/>
      <c r="K70" s="23">
        <f t="shared" si="17"/>
        <v>99.634907904146402</v>
      </c>
      <c r="L70" s="10"/>
      <c r="N70" s="14"/>
    </row>
    <row r="71" spans="1:14" ht="31.5" x14ac:dyDescent="0.25">
      <c r="A71" s="43" t="s">
        <v>140</v>
      </c>
      <c r="B71" s="44" t="s">
        <v>141</v>
      </c>
      <c r="C71" s="6">
        <f t="shared" ref="C71:H71" si="18">SUM(C72:C74)</f>
        <v>93956800</v>
      </c>
      <c r="D71" s="18">
        <f t="shared" si="18"/>
        <v>93956800</v>
      </c>
      <c r="E71" s="18">
        <f t="shared" si="18"/>
        <v>100756800</v>
      </c>
      <c r="F71" s="18">
        <f t="shared" si="18"/>
        <v>100756800</v>
      </c>
      <c r="G71" s="18">
        <f t="shared" si="18"/>
        <v>102375295</v>
      </c>
      <c r="H71" s="18">
        <f t="shared" si="18"/>
        <v>102196215.7</v>
      </c>
      <c r="I71" s="25">
        <f>H71/C71*100</f>
        <v>108.76936602779151</v>
      </c>
      <c r="J71" s="26"/>
      <c r="K71" s="25">
        <f t="shared" si="17"/>
        <v>99.825075668890634</v>
      </c>
      <c r="L71" s="11"/>
      <c r="N71" s="14"/>
    </row>
    <row r="72" spans="1:14" hidden="1" x14ac:dyDescent="0.25">
      <c r="A72" s="35" t="s">
        <v>142</v>
      </c>
      <c r="B72" s="36" t="s">
        <v>143</v>
      </c>
      <c r="C72" s="8">
        <v>0</v>
      </c>
      <c r="D72" s="21">
        <v>0</v>
      </c>
      <c r="E72" s="21">
        <v>0</v>
      </c>
      <c r="F72" s="21"/>
      <c r="G72" s="22">
        <v>0</v>
      </c>
      <c r="H72" s="22">
        <v>0</v>
      </c>
      <c r="I72" s="23"/>
      <c r="J72" s="24"/>
      <c r="K72" s="23" t="e">
        <f t="shared" si="17"/>
        <v>#DIV/0!</v>
      </c>
      <c r="L72" s="10"/>
      <c r="N72" s="14"/>
    </row>
    <row r="73" spans="1:14" ht="31.5" x14ac:dyDescent="0.25">
      <c r="A73" s="35" t="s">
        <v>144</v>
      </c>
      <c r="B73" s="36" t="s">
        <v>145</v>
      </c>
      <c r="C73" s="8">
        <v>57292900</v>
      </c>
      <c r="D73" s="21">
        <v>57292900</v>
      </c>
      <c r="E73" s="21">
        <v>57292900</v>
      </c>
      <c r="F73" s="21">
        <v>57292900</v>
      </c>
      <c r="G73" s="22">
        <v>58411997</v>
      </c>
      <c r="H73" s="22">
        <v>58411997</v>
      </c>
      <c r="I73" s="23">
        <f t="shared" ref="I73:I80" si="19">H73/C73*100</f>
        <v>101.95329089642871</v>
      </c>
      <c r="J73" s="24"/>
      <c r="K73" s="23">
        <f t="shared" si="17"/>
        <v>100</v>
      </c>
      <c r="L73" s="10"/>
      <c r="N73" s="14"/>
    </row>
    <row r="74" spans="1:14" ht="31.5" x14ac:dyDescent="0.25">
      <c r="A74" s="35" t="s">
        <v>146</v>
      </c>
      <c r="B74" s="36" t="s">
        <v>147</v>
      </c>
      <c r="C74" s="8">
        <v>36663900</v>
      </c>
      <c r="D74" s="21">
        <v>36663900</v>
      </c>
      <c r="E74" s="21">
        <v>43463900</v>
      </c>
      <c r="F74" s="21">
        <v>43463900</v>
      </c>
      <c r="G74" s="22">
        <v>43963298</v>
      </c>
      <c r="H74" s="22">
        <v>43784218.700000003</v>
      </c>
      <c r="I74" s="23">
        <f t="shared" si="19"/>
        <v>119.42051636623492</v>
      </c>
      <c r="J74" s="24"/>
      <c r="K74" s="23">
        <f t="shared" si="17"/>
        <v>99.592661815316958</v>
      </c>
      <c r="L74" s="10"/>
      <c r="N74" s="14"/>
    </row>
    <row r="75" spans="1:14" ht="42.75" customHeight="1" x14ac:dyDescent="0.25">
      <c r="A75" s="43" t="s">
        <v>148</v>
      </c>
      <c r="B75" s="44" t="s">
        <v>149</v>
      </c>
      <c r="C75" s="6">
        <f>SUM(C76)</f>
        <v>552150300</v>
      </c>
      <c r="D75" s="18">
        <f t="shared" ref="D75:H75" si="20">SUM(D76)</f>
        <v>552150300</v>
      </c>
      <c r="E75" s="18">
        <f t="shared" si="20"/>
        <v>321500300</v>
      </c>
      <c r="F75" s="18">
        <f t="shared" si="20"/>
        <v>121500300</v>
      </c>
      <c r="G75" s="18">
        <f t="shared" si="20"/>
        <v>64410300</v>
      </c>
      <c r="H75" s="18">
        <f t="shared" si="20"/>
        <v>59940617.409999996</v>
      </c>
      <c r="I75" s="25">
        <f t="shared" si="19"/>
        <v>10.85585164220684</v>
      </c>
      <c r="J75" s="26"/>
      <c r="K75" s="25">
        <f t="shared" si="17"/>
        <v>93.060608955399985</v>
      </c>
      <c r="L75" s="11"/>
      <c r="N75" s="14"/>
    </row>
    <row r="76" spans="1:14" ht="63" x14ac:dyDescent="0.25">
      <c r="A76" s="35" t="s">
        <v>150</v>
      </c>
      <c r="B76" s="36" t="s">
        <v>151</v>
      </c>
      <c r="C76" s="8">
        <v>552150300</v>
      </c>
      <c r="D76" s="21">
        <v>552150300</v>
      </c>
      <c r="E76" s="21">
        <v>321500300</v>
      </c>
      <c r="F76" s="21">
        <v>121500300</v>
      </c>
      <c r="G76" s="22">
        <v>64410300</v>
      </c>
      <c r="H76" s="22">
        <v>59940617.409999996</v>
      </c>
      <c r="I76" s="23">
        <f t="shared" si="19"/>
        <v>10.85585164220684</v>
      </c>
      <c r="J76" s="24"/>
      <c r="K76" s="23">
        <f t="shared" si="17"/>
        <v>93.060608955399985</v>
      </c>
      <c r="L76" s="10"/>
      <c r="N76" s="14"/>
    </row>
    <row r="77" spans="1:14" ht="78.75" x14ac:dyDescent="0.25">
      <c r="A77" s="43" t="s">
        <v>152</v>
      </c>
      <c r="B77" s="44" t="s">
        <v>153</v>
      </c>
      <c r="C77" s="6">
        <f>SUM(C78:C80)</f>
        <v>4306692000</v>
      </c>
      <c r="D77" s="18">
        <f t="shared" ref="D77:H77" si="21">SUM(D78:D80)</f>
        <v>4646186806.9399996</v>
      </c>
      <c r="E77" s="18">
        <f t="shared" si="21"/>
        <v>4651020683.2700005</v>
      </c>
      <c r="F77" s="18">
        <f t="shared" si="21"/>
        <v>4622536000.0100002</v>
      </c>
      <c r="G77" s="18">
        <f t="shared" si="21"/>
        <v>4714967828.7599993</v>
      </c>
      <c r="H77" s="18">
        <f t="shared" si="21"/>
        <v>4681011798.5799999</v>
      </c>
      <c r="I77" s="25">
        <f t="shared" si="19"/>
        <v>108.69158506296712</v>
      </c>
      <c r="J77" s="26"/>
      <c r="K77" s="25">
        <f t="shared" si="17"/>
        <v>99.279824774776259</v>
      </c>
      <c r="L77" s="11"/>
      <c r="N77" s="14"/>
    </row>
    <row r="78" spans="1:14" ht="78.75" x14ac:dyDescent="0.25">
      <c r="A78" s="35" t="s">
        <v>154</v>
      </c>
      <c r="B78" s="36" t="s">
        <v>155</v>
      </c>
      <c r="C78" s="8">
        <v>3092000000</v>
      </c>
      <c r="D78" s="21">
        <v>3092000000</v>
      </c>
      <c r="E78" s="21">
        <v>3092000000</v>
      </c>
      <c r="F78" s="21">
        <v>3092000000</v>
      </c>
      <c r="G78" s="22">
        <v>3077704432.98</v>
      </c>
      <c r="H78" s="22">
        <v>3077704432.98</v>
      </c>
      <c r="I78" s="23">
        <f t="shared" si="19"/>
        <v>99.53765954010349</v>
      </c>
      <c r="J78" s="24"/>
      <c r="K78" s="23">
        <f t="shared" si="17"/>
        <v>100</v>
      </c>
      <c r="L78" s="10"/>
      <c r="N78" s="14"/>
    </row>
    <row r="79" spans="1:14" x14ac:dyDescent="0.25">
      <c r="A79" s="35" t="s">
        <v>156</v>
      </c>
      <c r="B79" s="36" t="s">
        <v>157</v>
      </c>
      <c r="C79" s="8">
        <v>1139186000</v>
      </c>
      <c r="D79" s="21">
        <v>1449386000</v>
      </c>
      <c r="E79" s="21">
        <v>1449386000</v>
      </c>
      <c r="F79" s="21">
        <v>1299386000</v>
      </c>
      <c r="G79" s="22">
        <v>1281554000</v>
      </c>
      <c r="H79" s="22">
        <v>1281554000</v>
      </c>
      <c r="I79" s="23">
        <f t="shared" si="19"/>
        <v>112.49734459517586</v>
      </c>
      <c r="J79" s="24"/>
      <c r="K79" s="23">
        <f t="shared" si="17"/>
        <v>100</v>
      </c>
      <c r="L79" s="10"/>
      <c r="N79" s="14"/>
    </row>
    <row r="80" spans="1:14" ht="31.5" x14ac:dyDescent="0.25">
      <c r="A80" s="35" t="s">
        <v>158</v>
      </c>
      <c r="B80" s="36" t="s">
        <v>159</v>
      </c>
      <c r="C80" s="8">
        <v>75506000</v>
      </c>
      <c r="D80" s="21">
        <v>104800806.94</v>
      </c>
      <c r="E80" s="21">
        <v>109634683.27</v>
      </c>
      <c r="F80" s="21">
        <v>231150000.00999999</v>
      </c>
      <c r="G80" s="22">
        <v>355709395.77999997</v>
      </c>
      <c r="H80" s="22">
        <v>321753365.60000002</v>
      </c>
      <c r="I80" s="23">
        <f t="shared" si="19"/>
        <v>426.12953354700289</v>
      </c>
      <c r="J80" s="24"/>
      <c r="K80" s="23">
        <f t="shared" si="17"/>
        <v>90.45399683482043</v>
      </c>
      <c r="L80" s="10"/>
      <c r="N80" s="14"/>
    </row>
    <row r="82" spans="5:6" x14ac:dyDescent="0.25">
      <c r="F82" s="14"/>
    </row>
    <row r="83" spans="5:6" x14ac:dyDescent="0.25">
      <c r="E83" s="14"/>
    </row>
  </sheetData>
  <mergeCells count="13">
    <mergeCell ref="A1:K1"/>
    <mergeCell ref="J3:J4"/>
    <mergeCell ref="K3:K4"/>
    <mergeCell ref="L3:L4"/>
    <mergeCell ref="A3:A4"/>
    <mergeCell ref="B3:B4"/>
    <mergeCell ref="C3:C4"/>
    <mergeCell ref="D3:D4"/>
    <mergeCell ref="F3:F4"/>
    <mergeCell ref="G3:G4"/>
    <mergeCell ref="H3:H4"/>
    <mergeCell ref="I3:I4"/>
    <mergeCell ref="E3:E4"/>
  </mergeCells>
  <pageMargins left="0.11811023622047245" right="0.11811023622047245" top="0.15748031496062992" bottom="0.15748031496062992" header="0" footer="0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Муравьева Юлия Александровна 2</dc:creator>
  <cp:lastModifiedBy>Ильина Олеся Михайловна 2</cp:lastModifiedBy>
  <cp:lastPrinted>2024-06-06T13:30:50Z</cp:lastPrinted>
  <dcterms:created xsi:type="dcterms:W3CDTF">2022-05-24T09:20:45Z</dcterms:created>
  <dcterms:modified xsi:type="dcterms:W3CDTF">2024-06-06T13:31:40Z</dcterms:modified>
</cp:coreProperties>
</file>