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2023 год\"/>
    </mc:Choice>
  </mc:AlternateContent>
  <bookViews>
    <workbookView xWindow="0" yWindow="0" windowWidth="20985" windowHeight="10590"/>
  </bookViews>
  <sheets>
    <sheet name="общий объем иных мбт" sheetId="15" r:id="rId1"/>
    <sheet name="0340281540" sheetId="2" r:id="rId2"/>
    <sheet name="0340781120" sheetId="3" r:id="rId3"/>
    <sheet name="041EВ51790" sheetId="4" r:id="rId4"/>
    <sheet name="0930297002" sheetId="5" r:id="rId5"/>
    <sheet name="0930298005" sheetId="6" r:id="rId6"/>
    <sheet name="1630182070" sheetId="7" r:id="rId7"/>
    <sheet name="1630281040" sheetId="8" r:id="rId8"/>
    <sheet name="1630282100" sheetId="9" r:id="rId9"/>
    <sheet name="16302RР610" sheetId="11" r:id="rId10"/>
    <sheet name="321F254240" sheetId="12" r:id="rId11"/>
    <sheet name="321F280100" sheetId="13" r:id="rId12"/>
    <sheet name="9800255491" sheetId="14" r:id="rId13"/>
  </sheets>
  <definedNames>
    <definedName name="_xlnm.Print_Titles" localSheetId="0">'общий объем иных мбт'!$5:$6</definedName>
  </definedNames>
  <calcPr calcId="152511"/>
</workbook>
</file>

<file path=xl/calcChain.xml><?xml version="1.0" encoding="utf-8"?>
<calcChain xmlns="http://schemas.openxmlformats.org/spreadsheetml/2006/main">
  <c r="G9" i="15" l="1"/>
  <c r="G10" i="15"/>
  <c r="G11" i="15"/>
  <c r="G12" i="15"/>
  <c r="G13" i="15"/>
  <c r="G14" i="15"/>
  <c r="G15" i="15"/>
  <c r="G16" i="15"/>
  <c r="G17" i="15"/>
  <c r="G18" i="15"/>
  <c r="G19" i="15"/>
  <c r="G8" i="15"/>
  <c r="H9" i="15" l="1"/>
  <c r="H10" i="15"/>
  <c r="H11" i="15"/>
  <c r="H12" i="15"/>
  <c r="H13" i="15"/>
  <c r="H14" i="15"/>
  <c r="H15" i="15"/>
  <c r="H16" i="15"/>
  <c r="H17" i="15"/>
  <c r="H18" i="15"/>
  <c r="H19" i="15"/>
  <c r="H8" i="15"/>
  <c r="F20" i="15"/>
  <c r="E20" i="15"/>
  <c r="D20" i="15"/>
  <c r="G20" i="15" l="1"/>
  <c r="H20" i="15"/>
  <c r="G14" i="4"/>
  <c r="E12" i="14"/>
  <c r="G22" i="4"/>
  <c r="E10" i="7"/>
  <c r="G11" i="3"/>
  <c r="G13" i="12"/>
  <c r="G60" i="4"/>
  <c r="G19" i="11"/>
  <c r="G29" i="4"/>
  <c r="E16" i="14"/>
  <c r="G37" i="4"/>
  <c r="E15" i="14"/>
  <c r="G33" i="4"/>
  <c r="E11" i="12"/>
  <c r="G12" i="11"/>
  <c r="G48" i="4"/>
  <c r="E45" i="4"/>
  <c r="E15" i="9"/>
  <c r="G24" i="14"/>
  <c r="E15" i="5"/>
  <c r="G45" i="4"/>
  <c r="E13" i="11"/>
  <c r="G11" i="4"/>
  <c r="E44" i="14"/>
  <c r="E54" i="14"/>
  <c r="E48" i="14"/>
  <c r="G15" i="11"/>
  <c r="G28" i="14"/>
  <c r="G16" i="5"/>
  <c r="E43" i="4"/>
  <c r="E35" i="4"/>
  <c r="G49" i="14"/>
  <c r="G22" i="14"/>
  <c r="G15" i="12"/>
  <c r="G33" i="14"/>
  <c r="E60" i="14"/>
  <c r="G62" i="14"/>
  <c r="E39" i="14"/>
  <c r="E27" i="14"/>
  <c r="E11" i="2"/>
  <c r="E11" i="14"/>
  <c r="G9" i="14"/>
  <c r="G18" i="11"/>
  <c r="G50" i="4"/>
  <c r="G9" i="5"/>
  <c r="G11" i="14"/>
  <c r="E9" i="8"/>
  <c r="G28" i="4"/>
  <c r="E25" i="14"/>
  <c r="E23" i="5"/>
  <c r="G9" i="4"/>
  <c r="G15" i="14"/>
  <c r="G24" i="4"/>
  <c r="G49" i="4"/>
  <c r="E22" i="14"/>
  <c r="E10" i="5"/>
  <c r="E53" i="4"/>
  <c r="E39" i="4"/>
  <c r="G19" i="5"/>
  <c r="G10" i="2"/>
  <c r="A11" i="14"/>
  <c r="G39" i="4"/>
  <c r="E62" i="4"/>
  <c r="G11" i="8"/>
  <c r="E20" i="14"/>
  <c r="E34" i="4"/>
  <c r="G17" i="5"/>
  <c r="G23" i="4"/>
  <c r="G51" i="14"/>
  <c r="G18" i="5"/>
  <c r="E37" i="4"/>
  <c r="E26" i="4"/>
  <c r="G30" i="14"/>
  <c r="A11" i="12"/>
  <c r="E51" i="4"/>
  <c r="E10" i="3"/>
  <c r="E29" i="14"/>
  <c r="G38" i="4"/>
  <c r="G17" i="14"/>
  <c r="E51" i="14"/>
  <c r="E37" i="14"/>
  <c r="G27" i="14"/>
  <c r="G9" i="3"/>
  <c r="G14" i="11"/>
  <c r="G38" i="14"/>
  <c r="E19" i="14"/>
  <c r="G10" i="7"/>
  <c r="E19" i="11"/>
  <c r="G61" i="4"/>
  <c r="E57" i="4"/>
  <c r="E46" i="14"/>
  <c r="E49" i="14"/>
  <c r="E9" i="9"/>
  <c r="G10" i="3"/>
  <c r="E16" i="11"/>
  <c r="G16" i="14"/>
  <c r="G14" i="14"/>
  <c r="G10" i="8"/>
  <c r="E30" i="4"/>
  <c r="G31" i="14"/>
  <c r="E42" i="4"/>
  <c r="E23" i="14"/>
  <c r="E16" i="5"/>
  <c r="G36" i="14"/>
  <c r="E10" i="11"/>
  <c r="E56" i="4"/>
  <c r="E33" i="14"/>
  <c r="E63" i="4"/>
  <c r="E40" i="14"/>
  <c r="E38" i="14"/>
  <c r="E31" i="14"/>
  <c r="G52" i="4"/>
  <c r="E41" i="14"/>
  <c r="E45" i="14"/>
  <c r="G11" i="11"/>
  <c r="G48" i="14"/>
  <c r="G36" i="4"/>
  <c r="E27" i="4"/>
  <c r="G55" i="14"/>
  <c r="E11" i="3"/>
  <c r="E59" i="4"/>
  <c r="E58" i="4"/>
  <c r="E56" i="14"/>
  <c r="G10" i="9"/>
  <c r="G10" i="5"/>
  <c r="E61" i="4"/>
  <c r="G11" i="13"/>
  <c r="G51" i="4"/>
  <c r="G44" i="4"/>
  <c r="E52" i="4"/>
  <c r="G9" i="13"/>
  <c r="G15" i="5"/>
  <c r="G60" i="14"/>
  <c r="G10" i="13"/>
  <c r="G32" i="4"/>
  <c r="E17" i="9"/>
  <c r="E61" i="14"/>
  <c r="E14" i="4"/>
  <c r="G23" i="5"/>
  <c r="E9" i="11"/>
  <c r="E9" i="12"/>
  <c r="G11" i="2"/>
  <c r="E29" i="4"/>
  <c r="G39" i="14"/>
  <c r="E9" i="13"/>
  <c r="E63" i="14"/>
  <c r="G47" i="4"/>
  <c r="E28" i="4"/>
  <c r="G37" i="14"/>
  <c r="G16" i="9"/>
  <c r="E13" i="9"/>
  <c r="E35" i="14"/>
  <c r="E17" i="14"/>
  <c r="G15" i="4"/>
  <c r="G14" i="5"/>
  <c r="G42" i="14"/>
  <c r="G45" i="14"/>
  <c r="E9" i="5"/>
  <c r="E24" i="5"/>
  <c r="G19" i="4"/>
  <c r="G14" i="12"/>
  <c r="E9" i="7"/>
  <c r="G25" i="4"/>
  <c r="E14" i="14"/>
  <c r="E9" i="2"/>
  <c r="G22" i="5"/>
  <c r="E24" i="14"/>
  <c r="G17" i="11"/>
  <c r="E17" i="11"/>
  <c r="G13" i="5"/>
  <c r="E59" i="14"/>
  <c r="E22" i="5"/>
  <c r="G59" i="4"/>
  <c r="E11" i="8"/>
  <c r="E9" i="3"/>
  <c r="A13" i="12"/>
  <c r="G32" i="14"/>
  <c r="E11" i="6"/>
  <c r="E13" i="14"/>
  <c r="G26" i="4"/>
  <c r="E31" i="4"/>
  <c r="G20" i="4"/>
  <c r="E62" i="14"/>
  <c r="E32" i="4"/>
  <c r="E11" i="7"/>
  <c r="G13" i="11"/>
  <c r="A11" i="5"/>
  <c r="E11" i="4"/>
  <c r="G9" i="9"/>
  <c r="E18" i="5"/>
  <c r="G18" i="4"/>
  <c r="G40" i="4"/>
  <c r="G41" i="14"/>
  <c r="G46" i="14"/>
  <c r="E36" i="4"/>
  <c r="G15" i="9"/>
  <c r="E58" i="14"/>
  <c r="E9" i="4"/>
  <c r="E22" i="4"/>
  <c r="E50" i="14"/>
  <c r="G10" i="6"/>
  <c r="E26" i="14"/>
  <c r="E15" i="11"/>
  <c r="E49" i="4"/>
  <c r="G9" i="6"/>
  <c r="E14" i="11"/>
  <c r="G10" i="14"/>
  <c r="G11" i="5"/>
  <c r="E24" i="4"/>
  <c r="E15" i="4"/>
  <c r="E12" i="5"/>
  <c r="E47" i="4"/>
  <c r="E13" i="12"/>
  <c r="E60" i="4"/>
  <c r="G9" i="8"/>
  <c r="G56" i="4"/>
  <c r="G13" i="9"/>
  <c r="E9" i="14"/>
  <c r="G23" i="14"/>
  <c r="E57" i="14"/>
  <c r="E12" i="11"/>
  <c r="E20" i="5"/>
  <c r="G16" i="4"/>
  <c r="A11" i="11"/>
  <c r="G58" i="4"/>
  <c r="E14" i="5"/>
  <c r="G42" i="4"/>
  <c r="G35" i="14"/>
  <c r="G12" i="12"/>
  <c r="E12" i="9"/>
  <c r="G21" i="5"/>
  <c r="G53" i="4"/>
  <c r="G34" i="14"/>
  <c r="G52" i="14"/>
  <c r="E14" i="9"/>
  <c r="E12" i="2"/>
  <c r="A13" i="5"/>
  <c r="A15" i="5" s="1"/>
  <c r="G61" i="14"/>
  <c r="G63" i="14"/>
  <c r="G56" i="14"/>
  <c r="E15" i="12"/>
  <c r="G63" i="4"/>
  <c r="G17" i="9"/>
  <c r="G43" i="4"/>
  <c r="G34" i="4"/>
  <c r="G44" i="14"/>
  <c r="G9" i="12"/>
  <c r="E18" i="4"/>
  <c r="G59" i="14"/>
  <c r="A11" i="9"/>
  <c r="E32" i="14"/>
  <c r="E11" i="13"/>
  <c r="G10" i="12"/>
  <c r="E16" i="4"/>
  <c r="E14" i="12"/>
  <c r="E25" i="5"/>
  <c r="G12" i="2"/>
  <c r="G35" i="4"/>
  <c r="E38" i="4"/>
  <c r="G10" i="4"/>
  <c r="G55" i="4"/>
  <c r="A13" i="9"/>
  <c r="G24" i="5"/>
  <c r="E25" i="4"/>
  <c r="G12" i="4"/>
  <c r="G19" i="14"/>
  <c r="G26" i="14"/>
  <c r="G58" i="14"/>
  <c r="G9" i="7"/>
  <c r="E36" i="14"/>
  <c r="G57" i="4"/>
  <c r="G20" i="14"/>
  <c r="E10" i="13"/>
  <c r="E13" i="5"/>
  <c r="E12" i="12"/>
  <c r="E18" i="14"/>
  <c r="G30" i="4"/>
  <c r="G53" i="14"/>
  <c r="E10" i="12"/>
  <c r="E19" i="4"/>
  <c r="E52" i="14"/>
  <c r="G57" i="14"/>
  <c r="G12" i="9"/>
  <c r="E10" i="8"/>
  <c r="G54" i="4"/>
  <c r="E28" i="14"/>
  <c r="E23" i="4"/>
  <c r="E44" i="4"/>
  <c r="E11" i="9"/>
  <c r="E16" i="9"/>
  <c r="G11" i="12"/>
  <c r="G20" i="5"/>
  <c r="E20" i="4"/>
  <c r="E21" i="5"/>
  <c r="G47" i="14"/>
  <c r="G29" i="14"/>
  <c r="E12" i="4"/>
  <c r="E40" i="4"/>
  <c r="E34" i="14"/>
  <c r="E21" i="4"/>
  <c r="G31" i="4"/>
  <c r="E53" i="14"/>
  <c r="G46" i="4"/>
  <c r="G41" i="4"/>
  <c r="G18" i="14"/>
  <c r="G50" i="14"/>
  <c r="E30" i="14"/>
  <c r="G11" i="7"/>
  <c r="E9" i="6"/>
  <c r="G14" i="9"/>
  <c r="G9" i="11"/>
  <c r="E10" i="14"/>
  <c r="E46" i="4"/>
  <c r="E50" i="4"/>
  <c r="E17" i="5"/>
  <c r="G21" i="4"/>
  <c r="A11" i="4"/>
  <c r="G10" i="11"/>
  <c r="G27" i="4"/>
  <c r="G17" i="4"/>
  <c r="E18" i="11"/>
  <c r="G11" i="6"/>
  <c r="E43" i="14"/>
  <c r="G13" i="4"/>
  <c r="E10" i="9"/>
  <c r="E21" i="14"/>
  <c r="E11" i="11"/>
  <c r="E47" i="14"/>
  <c r="G11" i="9"/>
  <c r="G16" i="11"/>
  <c r="G43" i="14"/>
  <c r="E33" i="4"/>
  <c r="G9" i="2"/>
  <c r="E13" i="4"/>
  <c r="G21" i="14"/>
  <c r="G13" i="14"/>
  <c r="G12" i="5"/>
  <c r="E10" i="2"/>
  <c r="E55" i="14"/>
  <c r="E11" i="5"/>
  <c r="G12" i="14"/>
  <c r="A15" i="9"/>
  <c r="E54" i="4"/>
  <c r="E17" i="4"/>
  <c r="E42" i="14"/>
  <c r="G62" i="4"/>
  <c r="G40" i="14"/>
  <c r="E10" i="4"/>
  <c r="E10" i="6"/>
  <c r="E55" i="4"/>
  <c r="E48" i="4"/>
  <c r="G25" i="5"/>
  <c r="G54" i="14"/>
  <c r="G25" i="14"/>
  <c r="E19" i="5"/>
  <c r="E41" i="4"/>
  <c r="A13" i="14"/>
  <c r="A15" i="14" s="1"/>
  <c r="A17" i="14" s="1"/>
  <c r="A19" i="14" s="1"/>
  <c r="A13" i="4"/>
  <c r="A15" i="4" s="1"/>
  <c r="A17" i="4" s="1"/>
  <c r="A17" i="5"/>
  <c r="A19" i="5" s="1"/>
  <c r="A13" i="11"/>
  <c r="A15" i="11" s="1"/>
  <c r="A17" i="11" s="1"/>
  <c r="A21" i="5"/>
  <c r="A23" i="5" s="1"/>
  <c r="A19" i="4"/>
  <c r="A21" i="4" s="1"/>
  <c r="A23" i="4" s="1"/>
  <c r="A25" i="4" s="1"/>
  <c r="A27" i="4" s="1"/>
  <c r="A29" i="4" s="1"/>
  <c r="A31" i="4" s="1"/>
  <c r="A33" i="4" s="1"/>
  <c r="A35" i="4" s="1"/>
  <c r="A37" i="4" s="1"/>
  <c r="A39" i="4" s="1"/>
  <c r="A41" i="4" s="1"/>
  <c r="A43" i="4" s="1"/>
  <c r="A45" i="4" s="1"/>
  <c r="A47" i="4" s="1"/>
  <c r="A49" i="4" s="1"/>
  <c r="A51" i="4" s="1"/>
  <c r="A53" i="4" s="1"/>
  <c r="A55" i="4" s="1"/>
  <c r="A57" i="4" s="1"/>
  <c r="A59" i="4" s="1"/>
  <c r="A21" i="14"/>
  <c r="A23" i="14" s="1"/>
  <c r="A25" i="14" s="1"/>
  <c r="A27" i="14" s="1"/>
  <c r="A29" i="14" s="1"/>
  <c r="A31" i="14" s="1"/>
  <c r="A61" i="4"/>
  <c r="A33" i="14"/>
  <c r="A35" i="14" s="1"/>
  <c r="A37" i="14" s="1"/>
  <c r="A39" i="14" s="1"/>
  <c r="A41" i="14" s="1"/>
  <c r="A43" i="14"/>
  <c r="A45" i="14" s="1"/>
  <c r="A47" i="14" s="1"/>
  <c r="A49" i="14" s="1"/>
  <c r="A51" i="14" s="1"/>
  <c r="A53" i="14"/>
  <c r="A55" i="14" s="1"/>
  <c r="A57" i="14" s="1"/>
  <c r="A59" i="14" s="1"/>
  <c r="A61" i="14" s="1"/>
</calcChain>
</file>

<file path=xl/sharedStrings.xml><?xml version="1.0" encoding="utf-8"?>
<sst xmlns="http://schemas.openxmlformats.org/spreadsheetml/2006/main" count="415" uniqueCount="127">
  <si>
    <t>Исполнение бюджета</t>
  </si>
  <si>
    <t>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</si>
  <si>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</si>
  <si>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</si>
  <si>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</si>
  <si>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</si>
  <si>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</si>
  <si>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</si>
  <si>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первоначальная</t>
  </si>
  <si>
    <t>на 31.12.2023г.</t>
  </si>
  <si>
    <t>Отклонение</t>
  </si>
  <si>
    <t>2</t>
  </si>
  <si>
    <t>3</t>
  </si>
  <si>
    <t>4</t>
  </si>
  <si>
    <t>5=4-3</t>
  </si>
  <si>
    <t>6</t>
  </si>
  <si>
    <t>7=6/4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</si>
  <si>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</si>
  <si>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</si>
  <si>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Администрация Богдановского  сельского поселения Холм-Жирковского района Смоленской области</t>
  </si>
  <si>
    <t>ИТОГО:</t>
  </si>
  <si>
    <t>Иной межбюджетный трансферт в целях проведения комплекса мероприятий, направленных на социально-экономическое развитие</t>
  </si>
  <si>
    <t>Гагаринский район</t>
  </si>
  <si>
    <t>Финансовое управление Администрации муниципального образования "Гагаринский район" Смоленской области (Гагаринское г/п)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</si>
  <si>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</si>
  <si>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</si>
  <si>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</si>
  <si>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</si>
  <si>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</si>
  <si>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</si>
  <si>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</si>
  <si>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</si>
  <si>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</si>
  <si>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</si>
  <si>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</si>
  <si>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</si>
  <si>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</si>
  <si>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</si>
  <si>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</si>
  <si>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</si>
  <si>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</si>
  <si>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</si>
  <si>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</si>
  <si>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</si>
  <si>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</si>
  <si>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</si>
  <si>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</si>
  <si>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</si>
  <si>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</si>
  <si>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</si>
  <si>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</si>
  <si>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</si>
  <si>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</si>
  <si>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</si>
  <si>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</si>
  <si>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</si>
  <si>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</si>
  <si>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</si>
  <si>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</si>
  <si>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</si>
  <si>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</si>
  <si>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</si>
  <si>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</si>
  <si>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</si>
  <si>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</si>
  <si>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</si>
  <si>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</si>
  <si>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</si>
  <si>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</si>
  <si>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</si>
  <si>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</si>
  <si>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</si>
  <si>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</si>
  <si>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</si>
  <si>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</si>
  <si>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</si>
  <si>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</si>
  <si>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Иные межбюджетные трансферты на реализацию инфраструктурного проекта "Приобретение подвижного состава пассажирского транспорта общего пользования для осуществления муниципальных перевозок"</t>
  </si>
  <si>
    <t>Иной межбюджетный трансферт на строительство, реконструкцию, модернизацию объектов инфраструктуры на территории г. Смоленска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</si>
  <si>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</si>
  <si>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Иные межбюджетные трансферты на расселение граждан из аварийного жилищного фонда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</si>
  <si>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</si>
  <si>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</si>
  <si>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</si>
  <si>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Администрация Гусинского сельского поселения Краснинского района Смоленской области</t>
  </si>
  <si>
    <t>Мероприятия по переселению граждан из аварийного жилищного фонда, признанного таковым после 1 января 2017 года, в отношении которого приняты решения суда о расселении граждан, за счет средств резервного фонда Правительства Российской Федерации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</si>
  <si>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</si>
  <si>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</si>
  <si>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</si>
  <si>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Иные межбюджетные трансферты на реализацию проектов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</si>
  <si>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Финансовое управление Администрации муниципального образования "Демидовский район" Смоленской области (Демидовское г/п)</t>
  </si>
  <si>
    <t>Поощрение за достижение показателей деятельности органов исполнительной власти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</si>
  <si>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</si>
  <si>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</si>
  <si>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</si>
  <si>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</si>
  <si>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</si>
  <si>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 xml:space="preserve">    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</si>
  <si>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0340281540</t>
  </si>
  <si>
    <t xml:space="preserve">    Иной межбюджетный трансферт в целях проведения комплекса мероприятий, направленных на социально-экономическое развитие</t>
  </si>
  <si>
    <t>0340781120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</si>
  <si>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</si>
  <si>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</si>
  <si>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</si>
  <si>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0930297002</t>
  </si>
  <si>
    <t xml:space="preserve">    Иной межбюджетный трансферт на строительство, реконструкцию, модернизацию объектов инфраструктуры на территории г. Смоленска</t>
  </si>
  <si>
    <t>1630182070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</si>
  <si>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</si>
  <si>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</si>
  <si>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Иные межбюджетные трансферты на расселение граждан из аварийного жилищного фонда</t>
  </si>
  <si>
    <t>1630282100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</si>
  <si>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</si>
  <si>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</si>
  <si>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Поощрение за достижение показателей деятельности органов исполнительной власти</t>
  </si>
  <si>
    <t>9800255491</t>
  </si>
  <si>
    <t>ВСЕГО РАСХОДОВ:</t>
  </si>
  <si>
    <t xml:space="preserve">    Иные межбюджетные трансферты на реализацию инфраструктурного проекта "Приобретение подвижного состава пассажирского транспорта общего пользования для осуществления муниципальных перевозок"</t>
  </si>
  <si>
    <t>0930298005</t>
  </si>
  <si>
    <t xml:space="preserve">    Мероприятия по переселению граждан из аварийного жилищного фонда, признанного таковым после 1 января 2017 года, в отношении которого приняты решения суда о расселении граждан, за счет средств резервного фонда Правительства Российской Федерации</t>
  </si>
  <si>
    <t>16302RР610</t>
  </si>
  <si>
    <t xml:space="preserve">    Иные межбюджетные трансферты на реализацию проектов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</si>
  <si>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321F280100</t>
  </si>
  <si>
    <t>за 2023 год</t>
  </si>
  <si>
    <t>Уточненная роспись за 2023 год</t>
  </si>
  <si>
    <t>8=6/5</t>
  </si>
  <si>
    <t>7=5-4</t>
  </si>
  <si>
    <t>Исполнение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</si>
</sst>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wrapText="1"/>
    </xf>
    <xf numFmtId="0" fontId="10" fillId="0" borderId="1"/>
    <xf numFmtId="0" fontId="11" fillId="0" borderId="1">
      <alignment horizontal="center" wrapText="1"/>
    </xf>
    <xf numFmtId="0" fontId="11" fillId="0" borderId="1">
      <alignment horizontal="center"/>
    </xf>
    <xf numFmtId="0" fontId="10" fillId="0" borderId="1">
      <alignment horizontal="right"/>
    </xf>
    <xf numFmtId="0" fontId="10" fillId="0" borderId="2">
      <alignment horizontal="center" vertical="center" wrapText="1"/>
    </xf>
    <xf numFmtId="10" fontId="6" fillId="2" borderId="2">
      <alignment horizontal="right" vertical="top" shrinkToFit="1"/>
    </xf>
    <xf numFmtId="1" fontId="10" fillId="0" borderId="2">
      <alignment horizontal="center" vertical="top" shrinkToFit="1"/>
    </xf>
    <xf numFmtId="10" fontId="2" fillId="0" borderId="2">
      <alignment horizontal="right" vertical="top" shrinkToFit="1"/>
    </xf>
    <xf numFmtId="4" fontId="18" fillId="2" borderId="2">
      <alignment horizontal="right" vertical="top" shrinkToFit="1"/>
    </xf>
    <xf numFmtId="0" fontId="18" fillId="0" borderId="2">
      <alignment horizontal="left"/>
    </xf>
    <xf numFmtId="4" fontId="18" fillId="3" borderId="2">
      <alignment horizontal="right" vertical="top" shrinkToFit="1"/>
    </xf>
    <xf numFmtId="0" fontId="10" fillId="0" borderId="1">
      <alignment horizontal="left" wrapTex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0" fillId="0" borderId="1" xfId="34" applyNumberFormat="1" applyProtection="1"/>
    <xf numFmtId="0" fontId="13" fillId="0" borderId="1" xfId="32" applyFont="1" applyProtection="1">
      <protection locked="0"/>
    </xf>
    <xf numFmtId="0" fontId="16" fillId="0" borderId="7" xfId="32" applyFont="1" applyBorder="1" applyProtection="1">
      <protection locked="0"/>
    </xf>
    <xf numFmtId="0" fontId="15" fillId="0" borderId="7" xfId="38" applyFont="1" applyBorder="1">
      <alignment horizontal="center" vertical="center" wrapText="1"/>
    </xf>
    <xf numFmtId="0" fontId="13" fillId="0" borderId="7" xfId="32" applyFont="1" applyBorder="1" applyProtection="1">
      <protection locked="0"/>
    </xf>
    <xf numFmtId="0" fontId="14" fillId="5" borderId="2" xfId="39" applyNumberFormat="1" applyFont="1" applyFill="1" applyAlignment="1" applyProtection="1">
      <alignment vertical="top" wrapText="1"/>
    </xf>
    <xf numFmtId="1" fontId="17" fillId="5" borderId="2" xfId="40" applyNumberFormat="1" applyFont="1" applyFill="1" applyProtection="1">
      <alignment horizontal="center" vertical="top" shrinkToFit="1"/>
    </xf>
    <xf numFmtId="4" fontId="17" fillId="5" borderId="2" xfId="41" applyNumberFormat="1" applyFont="1" applyFill="1" applyProtection="1">
      <alignment horizontal="right" vertical="top" shrinkToFit="1"/>
    </xf>
    <xf numFmtId="4" fontId="17" fillId="5" borderId="7" xfId="42" applyNumberFormat="1" applyFont="1" applyFill="1" applyBorder="1" applyProtection="1">
      <alignment horizontal="right" vertical="top" shrinkToFit="1"/>
    </xf>
    <xf numFmtId="0" fontId="15" fillId="6" borderId="7" xfId="43" applyFont="1" applyFill="1" applyBorder="1" applyAlignment="1"/>
    <xf numFmtId="4" fontId="15" fillId="6" borderId="7" xfId="44" applyNumberFormat="1" applyFont="1" applyFill="1" applyBorder="1" applyProtection="1">
      <alignment horizontal="right" vertical="top" shrinkToFit="1"/>
    </xf>
    <xf numFmtId="0" fontId="10" fillId="0" borderId="1" xfId="45" applyNumberFormat="1" applyProtection="1">
      <alignment horizontal="left" wrapText="1"/>
    </xf>
    <xf numFmtId="4" fontId="9" fillId="0" borderId="1" xfId="32" applyNumberFormat="1" applyProtection="1">
      <protection locked="0"/>
    </xf>
    <xf numFmtId="0" fontId="15" fillId="0" borderId="7" xfId="38" applyFont="1" applyBorder="1">
      <alignment horizontal="center" vertical="center" wrapText="1"/>
    </xf>
    <xf numFmtId="0" fontId="10" fillId="0" borderId="1" xfId="45" applyNumberFormat="1" applyProtection="1">
      <alignment horizontal="left" wrapText="1"/>
    </xf>
    <xf numFmtId="0" fontId="15" fillId="0" borderId="7" xfId="38" applyNumberFormat="1" applyFont="1" applyBorder="1" applyProtection="1">
      <alignment horizontal="center" vertical="center" wrapText="1"/>
    </xf>
    <xf numFmtId="0" fontId="15" fillId="0" borderId="7" xfId="38" applyFont="1" applyBorder="1">
      <alignment horizontal="center" vertical="center" wrapText="1"/>
    </xf>
    <xf numFmtId="0" fontId="15" fillId="6" borderId="7" xfId="43" applyNumberFormat="1" applyFont="1" applyFill="1" applyBorder="1" applyAlignment="1" applyProtection="1">
      <alignment horizontal="center"/>
    </xf>
    <xf numFmtId="0" fontId="10" fillId="0" borderId="1" xfId="45" applyNumberFormat="1" applyProtection="1">
      <alignment horizontal="left" wrapText="1"/>
    </xf>
    <xf numFmtId="0" fontId="10" fillId="0" borderId="1" xfId="45">
      <alignment horizontal="left" wrapText="1"/>
    </xf>
    <xf numFmtId="0" fontId="10" fillId="0" borderId="1" xfId="33" applyNumberFormat="1" applyProtection="1">
      <alignment wrapText="1"/>
    </xf>
    <xf numFmtId="0" fontId="10" fillId="0" borderId="1" xfId="33">
      <alignment wrapText="1"/>
    </xf>
    <xf numFmtId="0" fontId="12" fillId="0" borderId="1" xfId="35" applyNumberFormat="1" applyFont="1" applyProtection="1">
      <alignment horizontal="center" wrapText="1"/>
    </xf>
    <xf numFmtId="0" fontId="12" fillId="0" borderId="1" xfId="35" applyFont="1">
      <alignment horizontal="center" wrapText="1"/>
    </xf>
    <xf numFmtId="0" fontId="12" fillId="0" borderId="1" xfId="36" applyNumberFormat="1" applyFont="1" applyProtection="1">
      <alignment horizontal="center"/>
    </xf>
    <xf numFmtId="0" fontId="12" fillId="0" borderId="1" xfId="36" applyFont="1">
      <alignment horizontal="center"/>
    </xf>
    <xf numFmtId="0" fontId="14" fillId="0" borderId="1" xfId="37" applyNumberFormat="1" applyFont="1" applyProtection="1">
      <alignment horizontal="right"/>
    </xf>
    <xf numFmtId="0" fontId="14" fillId="0" borderId="1" xfId="37" applyFont="1">
      <alignment horizontal="right"/>
    </xf>
    <xf numFmtId="0" fontId="15" fillId="0" borderId="8" xfId="38" applyNumberFormat="1" applyFont="1" applyBorder="1" applyAlignment="1" applyProtection="1">
      <alignment horizontal="center" vertical="center" wrapText="1"/>
    </xf>
    <xf numFmtId="0" fontId="15" fillId="0" borderId="9" xfId="38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2" xfId="9" applyNumberFormat="1" applyProtection="1">
      <alignment horizontal="center" vertical="center" wrapText="1"/>
    </xf>
    <xf numFmtId="1" fontId="2" fillId="0" borderId="2" xfId="9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1" fontId="2" fillId="0" borderId="4" xfId="10">
      <alignment horizontal="center" vertical="center" wrapText="1"/>
    </xf>
  </cellXfs>
  <cellStyles count="46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8"/>
    <cellStyle name="xl23" xfId="5"/>
    <cellStyle name="xl24" xfId="7"/>
    <cellStyle name="xl24 2" xfId="34"/>
    <cellStyle name="xl25" xfId="11"/>
    <cellStyle name="xl25 2" xfId="40"/>
    <cellStyle name="xl26" xfId="13"/>
    <cellStyle name="xl26 2" xfId="43"/>
    <cellStyle name="xl27" xfId="17"/>
    <cellStyle name="xl28" xfId="31"/>
    <cellStyle name="xl28 2" xfId="44"/>
    <cellStyle name="xl29" xfId="8"/>
    <cellStyle name="xl29 2" xfId="33"/>
    <cellStyle name="xl30" xfId="9"/>
    <cellStyle name="xl30 2" xfId="45"/>
    <cellStyle name="xl31" xfId="14"/>
    <cellStyle name="xl32" xfId="18"/>
    <cellStyle name="xl33" xfId="21"/>
    <cellStyle name="xl33 2" xfId="35"/>
    <cellStyle name="xl34" xfId="10"/>
    <cellStyle name="xl34 2" xfId="36"/>
    <cellStyle name="xl35" xfId="15"/>
    <cellStyle name="xl35 2" xfId="37"/>
    <cellStyle name="xl36" xfId="19"/>
    <cellStyle name="xl37" xfId="22"/>
    <cellStyle name="xl37 2" xfId="39"/>
    <cellStyle name="xl38" xfId="2"/>
    <cellStyle name="xl38 2" xfId="41"/>
    <cellStyle name="xl39" xfId="3"/>
    <cellStyle name="xl40" xfId="23"/>
    <cellStyle name="xl41" xfId="6"/>
    <cellStyle name="xl42" xfId="12"/>
    <cellStyle name="xl43" xfId="16"/>
    <cellStyle name="xl44" xfId="20"/>
    <cellStyle name="xl45" xfId="24"/>
    <cellStyle name="xl45 2" xfId="42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8"/>
  <sheetViews>
    <sheetView showGridLines="0" tabSelected="1" zoomScale="70" zoomScaleNormal="70" zoomScaleSheetLayoutView="100" workbookViewId="0">
      <pane ySplit="6" topLeftCell="A7" activePane="bottomLeft" state="frozen"/>
      <selection pane="bottomLeft" sqref="A1:XFD1"/>
    </sheetView>
  </sheetViews>
  <sheetFormatPr defaultColWidth="9.140625" defaultRowHeight="15" x14ac:dyDescent="0.25"/>
  <cols>
    <col min="1" max="1" width="5" style="21" customWidth="1"/>
    <col min="2" max="2" width="68.140625" style="21" customWidth="1"/>
    <col min="3" max="3" width="15.7109375" style="21" customWidth="1"/>
    <col min="4" max="5" width="23" style="21" customWidth="1"/>
    <col min="6" max="7" width="24.140625" style="21" customWidth="1"/>
    <col min="8" max="8" width="26.28515625" style="21" customWidth="1"/>
    <col min="9" max="9" width="9.140625" style="21" customWidth="1"/>
    <col min="10" max="16384" width="9.140625" style="21"/>
  </cols>
  <sheetData>
    <row r="1" spans="1:9" ht="16.5" customHeight="1" x14ac:dyDescent="0.25">
      <c r="B1" s="42"/>
      <c r="C1" s="43"/>
      <c r="D1" s="43"/>
      <c r="E1" s="43"/>
      <c r="F1" s="22"/>
      <c r="G1" s="22"/>
      <c r="H1" s="22"/>
      <c r="I1" s="22"/>
    </row>
    <row r="2" spans="1:9" ht="55.5" customHeight="1" x14ac:dyDescent="0.3">
      <c r="B2" s="44" t="s">
        <v>92</v>
      </c>
      <c r="C2" s="45"/>
      <c r="D2" s="45"/>
      <c r="E2" s="45"/>
      <c r="F2" s="45"/>
      <c r="G2" s="45"/>
      <c r="H2" s="45"/>
      <c r="I2" s="22"/>
    </row>
    <row r="3" spans="1:9" ht="27.75" customHeight="1" x14ac:dyDescent="0.3">
      <c r="B3" s="46" t="s">
        <v>122</v>
      </c>
      <c r="C3" s="47"/>
      <c r="D3" s="47"/>
      <c r="E3" s="47"/>
      <c r="F3" s="47"/>
      <c r="G3" s="47"/>
      <c r="H3" s="47"/>
      <c r="I3" s="22"/>
    </row>
    <row r="4" spans="1:9" ht="18" customHeight="1" x14ac:dyDescent="0.3">
      <c r="A4" s="23"/>
      <c r="B4" s="48" t="s">
        <v>2</v>
      </c>
      <c r="C4" s="49"/>
      <c r="D4" s="49"/>
      <c r="E4" s="49"/>
      <c r="F4" s="49"/>
      <c r="G4" s="49"/>
      <c r="H4" s="49"/>
      <c r="I4" s="22"/>
    </row>
    <row r="5" spans="1:9" ht="38.25" customHeight="1" x14ac:dyDescent="0.25">
      <c r="A5" s="37" t="s">
        <v>93</v>
      </c>
      <c r="B5" s="37" t="s">
        <v>94</v>
      </c>
      <c r="C5" s="37" t="s">
        <v>95</v>
      </c>
      <c r="D5" s="37" t="s">
        <v>96</v>
      </c>
      <c r="E5" s="37" t="s">
        <v>123</v>
      </c>
      <c r="F5" s="37" t="s">
        <v>126</v>
      </c>
      <c r="G5" s="50" t="s">
        <v>10</v>
      </c>
      <c r="H5" s="37" t="s">
        <v>7</v>
      </c>
      <c r="I5" s="22"/>
    </row>
    <row r="6" spans="1:9" ht="26.25" customHeight="1" x14ac:dyDescent="0.25">
      <c r="A6" s="38"/>
      <c r="B6" s="38"/>
      <c r="C6" s="38"/>
      <c r="D6" s="38"/>
      <c r="E6" s="38"/>
      <c r="F6" s="38"/>
      <c r="G6" s="51"/>
      <c r="H6" s="38"/>
      <c r="I6" s="22"/>
    </row>
    <row r="7" spans="1:9" ht="16.5" customHeight="1" x14ac:dyDescent="0.3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35" t="s">
        <v>125</v>
      </c>
      <c r="H7" s="35" t="s">
        <v>124</v>
      </c>
      <c r="I7" s="22"/>
    </row>
    <row r="8" spans="1:9" ht="102" customHeight="1" x14ac:dyDescent="0.3">
      <c r="A8" s="26">
        <v>1</v>
      </c>
      <c r="B8" s="27" t="s">
        <v>97</v>
      </c>
      <c r="C8" s="28" t="s">
        <v>98</v>
      </c>
      <c r="D8" s="29">
        <v>0</v>
      </c>
      <c r="E8" s="29">
        <v>20000000</v>
      </c>
      <c r="F8" s="29">
        <v>316687.5</v>
      </c>
      <c r="G8" s="29">
        <f>E8-D8</f>
        <v>20000000</v>
      </c>
      <c r="H8" s="30">
        <f>F8/E8*100</f>
        <v>1.5834375000000001</v>
      </c>
      <c r="I8" s="22"/>
    </row>
    <row r="9" spans="1:9" ht="64.5" customHeight="1" x14ac:dyDescent="0.3">
      <c r="A9" s="26">
        <v>2</v>
      </c>
      <c r="B9" s="27" t="s">
        <v>99</v>
      </c>
      <c r="C9" s="28" t="s">
        <v>100</v>
      </c>
      <c r="D9" s="29">
        <v>0</v>
      </c>
      <c r="E9" s="29">
        <v>50000000</v>
      </c>
      <c r="F9" s="29">
        <v>48626327</v>
      </c>
      <c r="G9" s="29">
        <f t="shared" ref="G9:G20" si="0">E9-D9</f>
        <v>50000000</v>
      </c>
      <c r="H9" s="30">
        <f t="shared" ref="H9:H19" si="1">F9/E9*100</f>
        <v>97.252654000000007</v>
      </c>
      <c r="I9" s="22"/>
    </row>
    <row r="10" spans="1:9" ht="84.75" customHeight="1" x14ac:dyDescent="0.3">
      <c r="A10" s="26">
        <v>3</v>
      </c>
      <c r="B10" s="27" t="s">
        <v>101</v>
      </c>
      <c r="C10" s="28" t="s">
        <v>102</v>
      </c>
      <c r="D10" s="29">
        <v>0</v>
      </c>
      <c r="E10" s="29">
        <v>11457500</v>
      </c>
      <c r="F10" s="29">
        <v>11457500</v>
      </c>
      <c r="G10" s="29">
        <f t="shared" si="0"/>
        <v>11457500</v>
      </c>
      <c r="H10" s="30">
        <f t="shared" si="1"/>
        <v>100</v>
      </c>
      <c r="I10" s="22"/>
    </row>
    <row r="11" spans="1:9" ht="84.75" customHeight="1" x14ac:dyDescent="0.3">
      <c r="A11" s="26">
        <v>4</v>
      </c>
      <c r="B11" s="27" t="s">
        <v>103</v>
      </c>
      <c r="C11" s="28" t="s">
        <v>104</v>
      </c>
      <c r="D11" s="29">
        <v>0</v>
      </c>
      <c r="E11" s="29">
        <v>386165100</v>
      </c>
      <c r="F11" s="29">
        <v>386165100</v>
      </c>
      <c r="G11" s="29">
        <f t="shared" si="0"/>
        <v>386165100</v>
      </c>
      <c r="H11" s="30">
        <f t="shared" si="1"/>
        <v>100</v>
      </c>
      <c r="I11" s="22"/>
    </row>
    <row r="12" spans="1:9" ht="64.5" customHeight="1" x14ac:dyDescent="0.3">
      <c r="A12" s="26">
        <v>5</v>
      </c>
      <c r="B12" s="27" t="s">
        <v>116</v>
      </c>
      <c r="C12" s="28" t="s">
        <v>117</v>
      </c>
      <c r="D12" s="29">
        <v>0</v>
      </c>
      <c r="E12" s="29">
        <v>53027300</v>
      </c>
      <c r="F12" s="29">
        <v>53027300</v>
      </c>
      <c r="G12" s="29">
        <f t="shared" si="0"/>
        <v>53027300</v>
      </c>
      <c r="H12" s="30">
        <f t="shared" si="1"/>
        <v>100</v>
      </c>
      <c r="I12" s="22"/>
    </row>
    <row r="13" spans="1:9" ht="66.75" customHeight="1" x14ac:dyDescent="0.3">
      <c r="A13" s="26">
        <v>6</v>
      </c>
      <c r="B13" s="27" t="s">
        <v>105</v>
      </c>
      <c r="C13" s="28" t="s">
        <v>106</v>
      </c>
      <c r="D13" s="29">
        <v>0</v>
      </c>
      <c r="E13" s="29">
        <v>150000000</v>
      </c>
      <c r="F13" s="29">
        <v>150000000</v>
      </c>
      <c r="G13" s="29">
        <f t="shared" si="0"/>
        <v>150000000</v>
      </c>
      <c r="H13" s="30">
        <f t="shared" si="1"/>
        <v>100</v>
      </c>
      <c r="I13" s="22"/>
    </row>
    <row r="14" spans="1:9" ht="68.25" customHeight="1" x14ac:dyDescent="0.3">
      <c r="A14" s="26">
        <v>7</v>
      </c>
      <c r="B14" s="27" t="s">
        <v>107</v>
      </c>
      <c r="C14" s="28" t="s">
        <v>108</v>
      </c>
      <c r="D14" s="29">
        <v>0</v>
      </c>
      <c r="E14" s="29">
        <v>30000000</v>
      </c>
      <c r="F14" s="29">
        <v>25543765.379999999</v>
      </c>
      <c r="G14" s="29">
        <f t="shared" si="0"/>
        <v>30000000</v>
      </c>
      <c r="H14" s="30">
        <f t="shared" si="1"/>
        <v>85.145884600000002</v>
      </c>
      <c r="I14" s="22"/>
    </row>
    <row r="15" spans="1:9" ht="48.75" customHeight="1" x14ac:dyDescent="0.3">
      <c r="A15" s="26">
        <v>8</v>
      </c>
      <c r="B15" s="27" t="s">
        <v>109</v>
      </c>
      <c r="C15" s="28" t="s">
        <v>110</v>
      </c>
      <c r="D15" s="29">
        <v>0</v>
      </c>
      <c r="E15" s="29">
        <v>181926878.22999999</v>
      </c>
      <c r="F15" s="29">
        <v>172777352.12</v>
      </c>
      <c r="G15" s="29">
        <f t="shared" si="0"/>
        <v>181926878.22999999</v>
      </c>
      <c r="H15" s="30">
        <f t="shared" si="1"/>
        <v>94.970767267037502</v>
      </c>
      <c r="I15" s="22"/>
    </row>
    <row r="16" spans="1:9" ht="105" customHeight="1" x14ac:dyDescent="0.3">
      <c r="A16" s="26">
        <v>9</v>
      </c>
      <c r="B16" s="27" t="s">
        <v>118</v>
      </c>
      <c r="C16" s="28" t="s">
        <v>119</v>
      </c>
      <c r="D16" s="29">
        <v>0</v>
      </c>
      <c r="E16" s="29">
        <v>511350274.60000002</v>
      </c>
      <c r="F16" s="29">
        <v>510317727.82999998</v>
      </c>
      <c r="G16" s="29">
        <f t="shared" si="0"/>
        <v>511350274.60000002</v>
      </c>
      <c r="H16" s="30">
        <f t="shared" si="1"/>
        <v>99.798074466507771</v>
      </c>
      <c r="I16" s="22"/>
    </row>
    <row r="17" spans="1:9" ht="84.75" customHeight="1" x14ac:dyDescent="0.3">
      <c r="A17" s="26">
        <v>10</v>
      </c>
      <c r="B17" s="27" t="s">
        <v>111</v>
      </c>
      <c r="C17" s="28" t="s">
        <v>112</v>
      </c>
      <c r="D17" s="29">
        <v>225000000</v>
      </c>
      <c r="E17" s="29">
        <v>225000000</v>
      </c>
      <c r="F17" s="29">
        <v>225000000</v>
      </c>
      <c r="G17" s="29">
        <f t="shared" si="0"/>
        <v>0</v>
      </c>
      <c r="H17" s="30">
        <f t="shared" si="1"/>
        <v>100</v>
      </c>
      <c r="I17" s="22"/>
    </row>
    <row r="18" spans="1:9" ht="84.75" customHeight="1" x14ac:dyDescent="0.3">
      <c r="A18" s="26">
        <v>11</v>
      </c>
      <c r="B18" s="27" t="s">
        <v>120</v>
      </c>
      <c r="C18" s="28" t="s">
        <v>121</v>
      </c>
      <c r="D18" s="29">
        <v>0</v>
      </c>
      <c r="E18" s="29">
        <v>14000000</v>
      </c>
      <c r="F18" s="29">
        <v>14000000</v>
      </c>
      <c r="G18" s="29">
        <f t="shared" si="0"/>
        <v>14000000</v>
      </c>
      <c r="H18" s="30">
        <f t="shared" si="1"/>
        <v>100</v>
      </c>
      <c r="I18" s="22"/>
    </row>
    <row r="19" spans="1:9" ht="51.75" customHeight="1" x14ac:dyDescent="0.3">
      <c r="A19" s="26">
        <v>12</v>
      </c>
      <c r="B19" s="27" t="s">
        <v>113</v>
      </c>
      <c r="C19" s="28" t="s">
        <v>114</v>
      </c>
      <c r="D19" s="29">
        <v>0</v>
      </c>
      <c r="E19" s="29">
        <v>19204000</v>
      </c>
      <c r="F19" s="29">
        <v>19204000</v>
      </c>
      <c r="G19" s="29">
        <f t="shared" si="0"/>
        <v>19204000</v>
      </c>
      <c r="H19" s="30">
        <f t="shared" si="1"/>
        <v>100</v>
      </c>
      <c r="I19" s="22"/>
    </row>
    <row r="20" spans="1:9" ht="19.5" customHeight="1" x14ac:dyDescent="0.3">
      <c r="A20" s="39" t="s">
        <v>115</v>
      </c>
      <c r="B20" s="39"/>
      <c r="C20" s="31"/>
      <c r="D20" s="32">
        <f>SUM(D8:D19)</f>
        <v>225000000</v>
      </c>
      <c r="E20" s="32">
        <f>SUM(E8:E19)</f>
        <v>1652131052.8299999</v>
      </c>
      <c r="F20" s="32">
        <f>SUM(F8:F19)</f>
        <v>1616435759.8299999</v>
      </c>
      <c r="G20" s="32">
        <f t="shared" si="0"/>
        <v>1427131052.8299999</v>
      </c>
      <c r="H20" s="32">
        <f t="shared" ref="H20" si="2">F20/E20*100</f>
        <v>97.839439375051015</v>
      </c>
      <c r="I20" s="22"/>
    </row>
    <row r="21" spans="1:9" ht="12.75" customHeight="1" x14ac:dyDescent="0.25">
      <c r="B21" s="22"/>
      <c r="C21" s="22"/>
      <c r="D21" s="22"/>
      <c r="E21" s="22"/>
      <c r="F21" s="22"/>
      <c r="G21" s="22"/>
      <c r="H21" s="22"/>
      <c r="I21" s="22"/>
    </row>
    <row r="22" spans="1:9" x14ac:dyDescent="0.25">
      <c r="B22" s="40"/>
      <c r="C22" s="41"/>
      <c r="D22" s="41"/>
      <c r="E22" s="41"/>
      <c r="F22" s="33"/>
      <c r="G22" s="36"/>
      <c r="H22" s="33"/>
      <c r="I22" s="22"/>
    </row>
    <row r="24" spans="1:9" x14ac:dyDescent="0.25">
      <c r="D24" s="34"/>
    </row>
    <row r="28" spans="1:9" x14ac:dyDescent="0.25">
      <c r="D28" s="34"/>
    </row>
  </sheetData>
  <mergeCells count="14">
    <mergeCell ref="F5:F6"/>
    <mergeCell ref="H5:H6"/>
    <mergeCell ref="A20:B20"/>
    <mergeCell ref="B22:E22"/>
    <mergeCell ref="B1:E1"/>
    <mergeCell ref="B2:H2"/>
    <mergeCell ref="B3:H3"/>
    <mergeCell ref="B4:H4"/>
    <mergeCell ref="A5:A6"/>
    <mergeCell ref="B5:B6"/>
    <mergeCell ref="C5:C6"/>
    <mergeCell ref="D5:D6"/>
    <mergeCell ref="E5:E6"/>
    <mergeCell ref="G5:G6"/>
  </mergeCells>
  <pageMargins left="0.59027779999999996" right="0.59027779999999996" top="0.59027779999999996" bottom="0.59027779999999996" header="0.39374999999999999" footer="0.39374999999999999"/>
  <pageSetup paperSize="9" scale="46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6" t="s">
        <v>85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41</v>
      </c>
      <c r="C9" s="12">
        <v>0</v>
      </c>
      <c r="D9" s="12">
        <v>21240440.690000001</v>
      </c>
      <c r="E9" s="12">
        <f t="shared" ref="E9:E19" ca="1" si="0">INDIRECT("R[0]C[-1]", FALSE)-INDIRECT("R[0]C[-2]", FALSE)</f>
        <v>21240440.690000001</v>
      </c>
      <c r="F9" s="12">
        <v>21019180.670000002</v>
      </c>
      <c r="G9" s="13">
        <f t="shared" ref="G9:G19" ca="1" si="1">IF(INDIRECT("R[0]C[-3]", FALSE)=0,0,ROUND(INDIRECT("R[0]C[-1]", FALSE)/INDIRECT("R[0]C[-3]", FALSE),4))</f>
        <v>0.98960000000000004</v>
      </c>
      <c r="H9" s="3"/>
    </row>
    <row r="10" spans="1:8" ht="30" outlineLevel="2" x14ac:dyDescent="0.25">
      <c r="A10" s="14"/>
      <c r="B10" s="15" t="s">
        <v>84</v>
      </c>
      <c r="C10" s="16">
        <v>0</v>
      </c>
      <c r="D10" s="16">
        <v>21240440.690000001</v>
      </c>
      <c r="E10" s="16">
        <f t="shared" ca="1" si="0"/>
        <v>21240440.690000001</v>
      </c>
      <c r="F10" s="16">
        <v>21019180.670000002</v>
      </c>
      <c r="G10" s="17">
        <f t="shared" ca="1" si="1"/>
        <v>0.98960000000000004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63</v>
      </c>
      <c r="C11" s="12">
        <v>0</v>
      </c>
      <c r="D11" s="12">
        <v>140756417.84</v>
      </c>
      <c r="E11" s="12">
        <f t="shared" ca="1" si="0"/>
        <v>140756417.84</v>
      </c>
      <c r="F11" s="12">
        <v>140756417.84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64</v>
      </c>
      <c r="C12" s="16">
        <v>0</v>
      </c>
      <c r="D12" s="16">
        <v>140756417.84</v>
      </c>
      <c r="E12" s="16">
        <f t="shared" ca="1" si="0"/>
        <v>140756417.84</v>
      </c>
      <c r="F12" s="16">
        <v>140756417.84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65</v>
      </c>
      <c r="C13" s="12">
        <v>0</v>
      </c>
      <c r="D13" s="12">
        <v>44771093.75</v>
      </c>
      <c r="E13" s="12">
        <f t="shared" ca="1" si="0"/>
        <v>44771093.75</v>
      </c>
      <c r="F13" s="12">
        <v>44770694.520000003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81</v>
      </c>
      <c r="C14" s="16">
        <v>0</v>
      </c>
      <c r="D14" s="16">
        <v>44771093.75</v>
      </c>
      <c r="E14" s="16">
        <f t="shared" ca="1" si="0"/>
        <v>44771093.75</v>
      </c>
      <c r="F14" s="16">
        <v>44770694.520000003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72</v>
      </c>
      <c r="C15" s="12">
        <v>0</v>
      </c>
      <c r="D15" s="12">
        <v>119312927.59999999</v>
      </c>
      <c r="E15" s="12">
        <f t="shared" ca="1" si="0"/>
        <v>119312927.59999999</v>
      </c>
      <c r="F15" s="12">
        <v>118554400</v>
      </c>
      <c r="G15" s="13">
        <f t="shared" ca="1" si="1"/>
        <v>0.99360000000000004</v>
      </c>
      <c r="H15" s="3"/>
    </row>
    <row r="16" spans="1:8" ht="45" outlineLevel="2" x14ac:dyDescent="0.25">
      <c r="A16" s="14"/>
      <c r="B16" s="15" t="s">
        <v>82</v>
      </c>
      <c r="C16" s="16">
        <v>0</v>
      </c>
      <c r="D16" s="16">
        <v>119312927.59999999</v>
      </c>
      <c r="E16" s="16">
        <f t="shared" ca="1" si="0"/>
        <v>119312927.59999999</v>
      </c>
      <c r="F16" s="16">
        <v>118554400</v>
      </c>
      <c r="G16" s="17">
        <f t="shared" ca="1" si="1"/>
        <v>0.99360000000000004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74</v>
      </c>
      <c r="C17" s="12">
        <v>0</v>
      </c>
      <c r="D17" s="12">
        <v>185269394.72</v>
      </c>
      <c r="E17" s="12">
        <f t="shared" ca="1" si="0"/>
        <v>185269394.72</v>
      </c>
      <c r="F17" s="12">
        <v>185217034.80000001</v>
      </c>
      <c r="G17" s="13">
        <f t="shared" ca="1" si="1"/>
        <v>0.99970000000000003</v>
      </c>
      <c r="H17" s="3"/>
    </row>
    <row r="18" spans="1:8" ht="45" outlineLevel="2" x14ac:dyDescent="0.25">
      <c r="A18" s="14"/>
      <c r="B18" s="15" t="s">
        <v>83</v>
      </c>
      <c r="C18" s="16">
        <v>0</v>
      </c>
      <c r="D18" s="16">
        <v>185269394.72</v>
      </c>
      <c r="E18" s="16">
        <f t="shared" ca="1" si="0"/>
        <v>185269394.72</v>
      </c>
      <c r="F18" s="16">
        <v>185217034.80000001</v>
      </c>
      <c r="G18" s="17">
        <f t="shared" ca="1" si="1"/>
        <v>0.99970000000000003</v>
      </c>
      <c r="H18" s="3"/>
    </row>
    <row r="19" spans="1:8" ht="15" customHeight="1" x14ac:dyDescent="0.25">
      <c r="A19" s="52" t="s">
        <v>20</v>
      </c>
      <c r="B19" s="53"/>
      <c r="C19" s="18">
        <v>0</v>
      </c>
      <c r="D19" s="18">
        <v>511350274.60000002</v>
      </c>
      <c r="E19" s="19">
        <f t="shared" ca="1" si="0"/>
        <v>511350274.60000002</v>
      </c>
      <c r="F19" s="19">
        <v>510317727.82999998</v>
      </c>
      <c r="G19" s="20">
        <f t="shared" ca="1" si="1"/>
        <v>0.998</v>
      </c>
      <c r="H19" s="3"/>
    </row>
  </sheetData>
  <mergeCells count="9">
    <mergeCell ref="A19:B19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B11" sqref="B1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86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33</v>
      </c>
      <c r="C9" s="12">
        <v>70000000</v>
      </c>
      <c r="D9" s="12">
        <v>70000000</v>
      </c>
      <c r="E9" s="12">
        <f t="shared" ref="E9:E15" ca="1" si="0">INDIRECT("R[0]C[-1]", FALSE)-INDIRECT("R[0]C[-2]", FALSE)</f>
        <v>0</v>
      </c>
      <c r="F9" s="12">
        <v>70000000</v>
      </c>
      <c r="G9" s="13">
        <f t="shared" ref="G9:G1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87</v>
      </c>
      <c r="C10" s="16">
        <v>70000000</v>
      </c>
      <c r="D10" s="16">
        <v>70000000</v>
      </c>
      <c r="E10" s="16">
        <f t="shared" ca="1" si="0"/>
        <v>0</v>
      </c>
      <c r="F10" s="16">
        <v>70000000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49</v>
      </c>
      <c r="C11" s="12">
        <v>70000000</v>
      </c>
      <c r="D11" s="12">
        <v>70000000</v>
      </c>
      <c r="E11" s="12">
        <f t="shared" ca="1" si="0"/>
        <v>0</v>
      </c>
      <c r="F11" s="12">
        <v>70000000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88</v>
      </c>
      <c r="C12" s="16">
        <v>70000000</v>
      </c>
      <c r="D12" s="16">
        <v>70000000</v>
      </c>
      <c r="E12" s="16">
        <f t="shared" ca="1" si="0"/>
        <v>0</v>
      </c>
      <c r="F12" s="16">
        <v>70000000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68</v>
      </c>
      <c r="C13" s="12">
        <v>85000000</v>
      </c>
      <c r="D13" s="12">
        <v>85000000</v>
      </c>
      <c r="E13" s="12">
        <f t="shared" ca="1" si="0"/>
        <v>0</v>
      </c>
      <c r="F13" s="12">
        <v>85000000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69</v>
      </c>
      <c r="C14" s="16">
        <v>85000000</v>
      </c>
      <c r="D14" s="16">
        <v>85000000</v>
      </c>
      <c r="E14" s="16">
        <f t="shared" ca="1" si="0"/>
        <v>0</v>
      </c>
      <c r="F14" s="16">
        <v>85000000</v>
      </c>
      <c r="G14" s="17">
        <f t="shared" ca="1" si="1"/>
        <v>1</v>
      </c>
      <c r="H14" s="3"/>
    </row>
    <row r="15" spans="1:8" ht="15" customHeight="1" x14ac:dyDescent="0.25">
      <c r="A15" s="52" t="s">
        <v>20</v>
      </c>
      <c r="B15" s="53"/>
      <c r="C15" s="18">
        <v>225000000</v>
      </c>
      <c r="D15" s="18">
        <v>225000000</v>
      </c>
      <c r="E15" s="19">
        <f t="shared" ca="1" si="0"/>
        <v>0</v>
      </c>
      <c r="F15" s="19">
        <v>225000000</v>
      </c>
      <c r="G15" s="20">
        <f t="shared" ca="1" si="1"/>
        <v>1</v>
      </c>
      <c r="H15" s="3"/>
    </row>
  </sheetData>
  <mergeCells count="9">
    <mergeCell ref="A15:B1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5" sqref="B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6" t="s">
        <v>89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29</v>
      </c>
      <c r="C9" s="12">
        <v>0</v>
      </c>
      <c r="D9" s="12">
        <v>14000000</v>
      </c>
      <c r="E9" s="12">
        <f ca="1">INDIRECT("R[0]C[-1]", FALSE)-INDIRECT("R[0]C[-2]", FALSE)</f>
        <v>14000000</v>
      </c>
      <c r="F9" s="12">
        <v>14000000</v>
      </c>
      <c r="G9" s="13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90</v>
      </c>
      <c r="C10" s="16">
        <v>0</v>
      </c>
      <c r="D10" s="16">
        <v>14000000</v>
      </c>
      <c r="E10" s="16">
        <f ca="1">INDIRECT("R[0]C[-1]", FALSE)-INDIRECT("R[0]C[-2]", FALSE)</f>
        <v>14000000</v>
      </c>
      <c r="F10" s="16">
        <v>14000000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2" t="s">
        <v>20</v>
      </c>
      <c r="B11" s="53"/>
      <c r="C11" s="18">
        <v>0</v>
      </c>
      <c r="D11" s="18">
        <v>14000000</v>
      </c>
      <c r="E11" s="19">
        <f ca="1">INDIRECT("R[0]C[-1]", FALSE)-INDIRECT("R[0]C[-2]", FALSE)</f>
        <v>14000000</v>
      </c>
      <c r="F11" s="19">
        <v>14000000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6" t="s">
        <v>91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608000</v>
      </c>
      <c r="E9" s="12">
        <f t="shared" ref="E9:E38" ca="1" si="0">INDIRECT("R[0]C[-1]", FALSE)-INDIRECT("R[0]C[-2]", FALSE)</f>
        <v>608000</v>
      </c>
      <c r="F9" s="12">
        <v>608000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26</v>
      </c>
      <c r="C10" s="16">
        <v>0</v>
      </c>
      <c r="D10" s="16">
        <v>608000</v>
      </c>
      <c r="E10" s="16">
        <f t="shared" ca="1" si="0"/>
        <v>608000</v>
      </c>
      <c r="F10" s="16">
        <v>608000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27</v>
      </c>
      <c r="C11" s="12">
        <v>0</v>
      </c>
      <c r="D11" s="12">
        <v>560000</v>
      </c>
      <c r="E11" s="12">
        <f t="shared" ca="1" si="0"/>
        <v>560000</v>
      </c>
      <c r="F11" s="12">
        <v>560000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28</v>
      </c>
      <c r="C12" s="16">
        <v>0</v>
      </c>
      <c r="D12" s="16">
        <v>560000</v>
      </c>
      <c r="E12" s="16">
        <f t="shared" ca="1" si="0"/>
        <v>560000</v>
      </c>
      <c r="F12" s="16">
        <v>560000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29</v>
      </c>
      <c r="C13" s="12">
        <v>0</v>
      </c>
      <c r="D13" s="12">
        <v>560000</v>
      </c>
      <c r="E13" s="12">
        <f t="shared" ca="1" si="0"/>
        <v>560000</v>
      </c>
      <c r="F13" s="12">
        <v>560000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30</v>
      </c>
      <c r="C14" s="16">
        <v>0</v>
      </c>
      <c r="D14" s="16">
        <v>560000</v>
      </c>
      <c r="E14" s="16">
        <f t="shared" ca="1" si="0"/>
        <v>560000</v>
      </c>
      <c r="F14" s="16">
        <v>560000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31</v>
      </c>
      <c r="C15" s="12">
        <v>0</v>
      </c>
      <c r="D15" s="12">
        <v>833000</v>
      </c>
      <c r="E15" s="12">
        <f t="shared" ca="1" si="0"/>
        <v>833000</v>
      </c>
      <c r="F15" s="12">
        <v>833000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32</v>
      </c>
      <c r="C16" s="16">
        <v>0</v>
      </c>
      <c r="D16" s="16">
        <v>833000</v>
      </c>
      <c r="E16" s="16">
        <f t="shared" ca="1" si="0"/>
        <v>833000</v>
      </c>
      <c r="F16" s="16">
        <v>833000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33</v>
      </c>
      <c r="C17" s="12">
        <v>0</v>
      </c>
      <c r="D17" s="12">
        <v>512000</v>
      </c>
      <c r="E17" s="12">
        <f t="shared" ca="1" si="0"/>
        <v>512000</v>
      </c>
      <c r="F17" s="12">
        <v>512000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34</v>
      </c>
      <c r="C18" s="16">
        <v>0</v>
      </c>
      <c r="D18" s="16">
        <v>512000</v>
      </c>
      <c r="E18" s="16">
        <f t="shared" ca="1" si="0"/>
        <v>512000</v>
      </c>
      <c r="F18" s="16">
        <v>512000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35</v>
      </c>
      <c r="C19" s="12">
        <v>0</v>
      </c>
      <c r="D19" s="12">
        <v>512000</v>
      </c>
      <c r="E19" s="12">
        <f t="shared" ca="1" si="0"/>
        <v>512000</v>
      </c>
      <c r="F19" s="12">
        <v>512000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36</v>
      </c>
      <c r="C20" s="16">
        <v>0</v>
      </c>
      <c r="D20" s="16">
        <v>512000</v>
      </c>
      <c r="E20" s="16">
        <f t="shared" ca="1" si="0"/>
        <v>512000</v>
      </c>
      <c r="F20" s="16">
        <v>512000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37</v>
      </c>
      <c r="C21" s="12">
        <v>0</v>
      </c>
      <c r="D21" s="12">
        <v>560000</v>
      </c>
      <c r="E21" s="12">
        <f t="shared" ca="1" si="0"/>
        <v>560000</v>
      </c>
      <c r="F21" s="12">
        <v>560000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38</v>
      </c>
      <c r="C22" s="16">
        <v>0</v>
      </c>
      <c r="D22" s="16">
        <v>560000</v>
      </c>
      <c r="E22" s="16">
        <f t="shared" ca="1" si="0"/>
        <v>560000</v>
      </c>
      <c r="F22" s="16">
        <v>560000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39</v>
      </c>
      <c r="C23" s="12">
        <v>0</v>
      </c>
      <c r="D23" s="12">
        <v>464000</v>
      </c>
      <c r="E23" s="12">
        <f t="shared" ca="1" si="0"/>
        <v>464000</v>
      </c>
      <c r="F23" s="12">
        <v>464000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40</v>
      </c>
      <c r="C24" s="16">
        <v>0</v>
      </c>
      <c r="D24" s="16">
        <v>464000</v>
      </c>
      <c r="E24" s="16">
        <f t="shared" ca="1" si="0"/>
        <v>464000</v>
      </c>
      <c r="F24" s="16">
        <v>464000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41</v>
      </c>
      <c r="C25" s="12">
        <v>0</v>
      </c>
      <c r="D25" s="12">
        <v>560000</v>
      </c>
      <c r="E25" s="12">
        <f t="shared" ca="1" si="0"/>
        <v>560000</v>
      </c>
      <c r="F25" s="12">
        <v>560000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42</v>
      </c>
      <c r="C26" s="16">
        <v>0</v>
      </c>
      <c r="D26" s="16">
        <v>560000</v>
      </c>
      <c r="E26" s="16">
        <f t="shared" ca="1" si="0"/>
        <v>560000</v>
      </c>
      <c r="F26" s="16">
        <v>560000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43</v>
      </c>
      <c r="C27" s="12">
        <v>0</v>
      </c>
      <c r="D27" s="12">
        <v>576000</v>
      </c>
      <c r="E27" s="12">
        <f t="shared" ca="1" si="0"/>
        <v>576000</v>
      </c>
      <c r="F27" s="12">
        <v>576000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44</v>
      </c>
      <c r="C28" s="16">
        <v>0</v>
      </c>
      <c r="D28" s="16">
        <v>576000</v>
      </c>
      <c r="E28" s="16">
        <f t="shared" ca="1" si="0"/>
        <v>576000</v>
      </c>
      <c r="F28" s="16">
        <v>576000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45</v>
      </c>
      <c r="C29" s="12">
        <v>0</v>
      </c>
      <c r="D29" s="12">
        <v>592000</v>
      </c>
      <c r="E29" s="12">
        <f t="shared" ca="1" si="0"/>
        <v>592000</v>
      </c>
      <c r="F29" s="12">
        <v>592000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46</v>
      </c>
      <c r="C30" s="16">
        <v>0</v>
      </c>
      <c r="D30" s="16">
        <v>592000</v>
      </c>
      <c r="E30" s="16">
        <f t="shared" ca="1" si="0"/>
        <v>592000</v>
      </c>
      <c r="F30" s="16">
        <v>592000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47</v>
      </c>
      <c r="C31" s="12">
        <v>0</v>
      </c>
      <c r="D31" s="12">
        <v>811000</v>
      </c>
      <c r="E31" s="12">
        <f t="shared" ca="1" si="0"/>
        <v>811000</v>
      </c>
      <c r="F31" s="12">
        <v>811000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48</v>
      </c>
      <c r="C32" s="16">
        <v>0</v>
      </c>
      <c r="D32" s="16">
        <v>811000</v>
      </c>
      <c r="E32" s="16">
        <f t="shared" ca="1" si="0"/>
        <v>811000</v>
      </c>
      <c r="F32" s="16">
        <v>811000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49</v>
      </c>
      <c r="C33" s="12">
        <v>0</v>
      </c>
      <c r="D33" s="12">
        <v>943000</v>
      </c>
      <c r="E33" s="12">
        <f t="shared" ca="1" si="0"/>
        <v>943000</v>
      </c>
      <c r="F33" s="12">
        <v>943000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50</v>
      </c>
      <c r="C34" s="16">
        <v>0</v>
      </c>
      <c r="D34" s="16">
        <v>943000</v>
      </c>
      <c r="E34" s="16">
        <f t="shared" ca="1" si="0"/>
        <v>943000</v>
      </c>
      <c r="F34" s="16">
        <v>943000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51</v>
      </c>
      <c r="C35" s="12">
        <v>0</v>
      </c>
      <c r="D35" s="12">
        <v>921000</v>
      </c>
      <c r="E35" s="12">
        <f t="shared" ca="1" si="0"/>
        <v>921000</v>
      </c>
      <c r="F35" s="12">
        <v>921000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52</v>
      </c>
      <c r="C36" s="16">
        <v>0</v>
      </c>
      <c r="D36" s="16">
        <v>921000</v>
      </c>
      <c r="E36" s="16">
        <f t="shared" ca="1" si="0"/>
        <v>921000</v>
      </c>
      <c r="F36" s="16">
        <v>921000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53</v>
      </c>
      <c r="C37" s="12">
        <v>0</v>
      </c>
      <c r="D37" s="12">
        <v>560000</v>
      </c>
      <c r="E37" s="12">
        <f t="shared" ca="1" si="0"/>
        <v>560000</v>
      </c>
      <c r="F37" s="12">
        <v>560000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54</v>
      </c>
      <c r="C38" s="16">
        <v>0</v>
      </c>
      <c r="D38" s="16">
        <v>560000</v>
      </c>
      <c r="E38" s="16">
        <f t="shared" ca="1" si="0"/>
        <v>560000</v>
      </c>
      <c r="F38" s="16">
        <v>560000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55</v>
      </c>
      <c r="C39" s="12">
        <v>0</v>
      </c>
      <c r="D39" s="12">
        <v>480000</v>
      </c>
      <c r="E39" s="12">
        <f t="shared" ref="E39:E63" ca="1" si="2">INDIRECT("R[0]C[-1]", FALSE)-INDIRECT("R[0]C[-2]", FALSE)</f>
        <v>480000</v>
      </c>
      <c r="F39" s="12">
        <v>480000</v>
      </c>
      <c r="G39" s="13">
        <f t="shared" ref="G39:G63" ca="1" si="3">IF(INDIRECT("R[0]C[-3]", FALSE)=0,0,ROUND(INDIRECT("R[0]C[-1]", FALSE)/INDIRECT("R[0]C[-3]", FALSE),4))</f>
        <v>1</v>
      </c>
      <c r="H39" s="3"/>
    </row>
    <row r="40" spans="1:8" ht="45" outlineLevel="2" x14ac:dyDescent="0.25">
      <c r="A40" s="14"/>
      <c r="B40" s="15" t="s">
        <v>56</v>
      </c>
      <c r="C40" s="16">
        <v>0</v>
      </c>
      <c r="D40" s="16">
        <v>480000</v>
      </c>
      <c r="E40" s="16">
        <f t="shared" ca="1" si="2"/>
        <v>480000</v>
      </c>
      <c r="F40" s="16">
        <v>480000</v>
      </c>
      <c r="G40" s="17">
        <f t="shared" ca="1" si="3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57</v>
      </c>
      <c r="C41" s="12">
        <v>0</v>
      </c>
      <c r="D41" s="12">
        <v>576000</v>
      </c>
      <c r="E41" s="12">
        <f t="shared" ca="1" si="2"/>
        <v>576000</v>
      </c>
      <c r="F41" s="12">
        <v>576000</v>
      </c>
      <c r="G41" s="13">
        <f t="shared" ca="1" si="3"/>
        <v>1</v>
      </c>
      <c r="H41" s="3"/>
    </row>
    <row r="42" spans="1:8" ht="45" outlineLevel="2" x14ac:dyDescent="0.25">
      <c r="A42" s="14"/>
      <c r="B42" s="15" t="s">
        <v>58</v>
      </c>
      <c r="C42" s="16">
        <v>0</v>
      </c>
      <c r="D42" s="16">
        <v>576000</v>
      </c>
      <c r="E42" s="16">
        <f t="shared" ca="1" si="2"/>
        <v>576000</v>
      </c>
      <c r="F42" s="16">
        <v>576000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59</v>
      </c>
      <c r="C43" s="12">
        <v>0</v>
      </c>
      <c r="D43" s="12">
        <v>624000</v>
      </c>
      <c r="E43" s="12">
        <f t="shared" ca="1" si="2"/>
        <v>624000</v>
      </c>
      <c r="F43" s="12">
        <v>624000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60</v>
      </c>
      <c r="C44" s="16">
        <v>0</v>
      </c>
      <c r="D44" s="16">
        <v>624000</v>
      </c>
      <c r="E44" s="16">
        <f t="shared" ca="1" si="2"/>
        <v>624000</v>
      </c>
      <c r="F44" s="16">
        <v>624000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17</v>
      </c>
      <c r="C45" s="12">
        <v>0</v>
      </c>
      <c r="D45" s="12">
        <v>656000</v>
      </c>
      <c r="E45" s="12">
        <f t="shared" ca="1" si="2"/>
        <v>656000</v>
      </c>
      <c r="F45" s="12">
        <v>656000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18</v>
      </c>
      <c r="C46" s="16">
        <v>0</v>
      </c>
      <c r="D46" s="16">
        <v>656000</v>
      </c>
      <c r="E46" s="16">
        <f t="shared" ca="1" si="2"/>
        <v>656000</v>
      </c>
      <c r="F46" s="16">
        <v>656000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61</v>
      </c>
      <c r="C47" s="12">
        <v>0</v>
      </c>
      <c r="D47" s="12">
        <v>704000</v>
      </c>
      <c r="E47" s="12">
        <f t="shared" ca="1" si="2"/>
        <v>704000</v>
      </c>
      <c r="F47" s="12">
        <v>704000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62</v>
      </c>
      <c r="C48" s="16">
        <v>0</v>
      </c>
      <c r="D48" s="16">
        <v>704000</v>
      </c>
      <c r="E48" s="16">
        <f t="shared" ca="1" si="2"/>
        <v>704000</v>
      </c>
      <c r="F48" s="16">
        <v>704000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63</v>
      </c>
      <c r="C49" s="12">
        <v>0</v>
      </c>
      <c r="D49" s="12">
        <v>1000000</v>
      </c>
      <c r="E49" s="12">
        <f t="shared" ca="1" si="2"/>
        <v>1000000</v>
      </c>
      <c r="F49" s="12">
        <v>1000000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64</v>
      </c>
      <c r="C50" s="16">
        <v>0</v>
      </c>
      <c r="D50" s="16">
        <v>1000000</v>
      </c>
      <c r="E50" s="16">
        <f t="shared" ca="1" si="2"/>
        <v>1000000</v>
      </c>
      <c r="F50" s="16">
        <v>1000000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65</v>
      </c>
      <c r="C51" s="12">
        <v>0</v>
      </c>
      <c r="D51" s="12">
        <v>965000</v>
      </c>
      <c r="E51" s="12">
        <f t="shared" ca="1" si="2"/>
        <v>965000</v>
      </c>
      <c r="F51" s="12">
        <v>965000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66</v>
      </c>
      <c r="C52" s="16">
        <v>0</v>
      </c>
      <c r="D52" s="16">
        <v>965000</v>
      </c>
      <c r="E52" s="16">
        <f t="shared" ca="1" si="2"/>
        <v>965000</v>
      </c>
      <c r="F52" s="16">
        <v>965000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22</v>
      </c>
      <c r="C53" s="12">
        <v>0</v>
      </c>
      <c r="D53" s="12">
        <v>855000</v>
      </c>
      <c r="E53" s="12">
        <f t="shared" ca="1" si="2"/>
        <v>855000</v>
      </c>
      <c r="F53" s="12">
        <v>855000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67</v>
      </c>
      <c r="C54" s="16">
        <v>0</v>
      </c>
      <c r="D54" s="16">
        <v>855000</v>
      </c>
      <c r="E54" s="16">
        <f t="shared" ca="1" si="2"/>
        <v>855000</v>
      </c>
      <c r="F54" s="16">
        <v>855000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68</v>
      </c>
      <c r="C55" s="12">
        <v>0</v>
      </c>
      <c r="D55" s="12">
        <v>1009000</v>
      </c>
      <c r="E55" s="12">
        <f t="shared" ca="1" si="2"/>
        <v>1009000</v>
      </c>
      <c r="F55" s="12">
        <v>1009000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69</v>
      </c>
      <c r="C56" s="16">
        <v>0</v>
      </c>
      <c r="D56" s="16">
        <v>1009000</v>
      </c>
      <c r="E56" s="16">
        <f t="shared" ca="1" si="2"/>
        <v>1009000</v>
      </c>
      <c r="F56" s="16">
        <v>1009000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70</v>
      </c>
      <c r="C57" s="12">
        <v>0</v>
      </c>
      <c r="D57" s="12">
        <v>921000</v>
      </c>
      <c r="E57" s="12">
        <f t="shared" ca="1" si="2"/>
        <v>921000</v>
      </c>
      <c r="F57" s="12">
        <v>921000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71</v>
      </c>
      <c r="C58" s="16">
        <v>0</v>
      </c>
      <c r="D58" s="16">
        <v>921000</v>
      </c>
      <c r="E58" s="16">
        <f t="shared" ca="1" si="2"/>
        <v>921000</v>
      </c>
      <c r="F58" s="16">
        <v>921000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72</v>
      </c>
      <c r="C59" s="12">
        <v>0</v>
      </c>
      <c r="D59" s="12">
        <v>965000</v>
      </c>
      <c r="E59" s="12">
        <f t="shared" ca="1" si="2"/>
        <v>965000</v>
      </c>
      <c r="F59" s="12">
        <v>965000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73</v>
      </c>
      <c r="C60" s="16">
        <v>0</v>
      </c>
      <c r="D60" s="16">
        <v>965000</v>
      </c>
      <c r="E60" s="16">
        <f t="shared" ca="1" si="2"/>
        <v>965000</v>
      </c>
      <c r="F60" s="16">
        <v>965000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74</v>
      </c>
      <c r="C61" s="12">
        <v>0</v>
      </c>
      <c r="D61" s="12">
        <v>877000</v>
      </c>
      <c r="E61" s="12">
        <f t="shared" ca="1" si="2"/>
        <v>877000</v>
      </c>
      <c r="F61" s="12">
        <v>877000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75</v>
      </c>
      <c r="C62" s="16">
        <v>0</v>
      </c>
      <c r="D62" s="16">
        <v>877000</v>
      </c>
      <c r="E62" s="16">
        <f t="shared" ca="1" si="2"/>
        <v>877000</v>
      </c>
      <c r="F62" s="16">
        <v>877000</v>
      </c>
      <c r="G62" s="17">
        <f t="shared" ca="1" si="3"/>
        <v>1</v>
      </c>
      <c r="H62" s="3"/>
    </row>
    <row r="63" spans="1:8" ht="15" customHeight="1" x14ac:dyDescent="0.25">
      <c r="A63" s="52" t="s">
        <v>20</v>
      </c>
      <c r="B63" s="53"/>
      <c r="C63" s="18">
        <v>0</v>
      </c>
      <c r="D63" s="18">
        <v>19204000</v>
      </c>
      <c r="E63" s="19">
        <f t="shared" ca="1" si="2"/>
        <v>19204000</v>
      </c>
      <c r="F63" s="19">
        <v>19204000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6" t="s">
        <v>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20000000</v>
      </c>
      <c r="E9" s="12">
        <f t="shared" ref="E9:E12" ca="1" si="0">INDIRECT("R[0]C[-1]", FALSE)-INDIRECT("R[0]C[-2]", FALSE)</f>
        <v>20000000</v>
      </c>
      <c r="F9" s="12">
        <v>316687.5</v>
      </c>
      <c r="G9" s="13">
        <f t="shared" ref="G9:G12" ca="1" si="1">IF(INDIRECT("R[0]C[-3]", FALSE)=0,0,ROUND(INDIRECT("R[0]C[-1]", FALSE)/INDIRECT("R[0]C[-3]", FALSE),4))</f>
        <v>1.5800000000000002E-2</v>
      </c>
      <c r="H9" s="3"/>
    </row>
    <row r="10" spans="1:8" ht="45" outlineLevel="2" x14ac:dyDescent="0.25">
      <c r="A10" s="14"/>
      <c r="B10" s="15" t="s">
        <v>18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ht="45" outlineLevel="2" x14ac:dyDescent="0.25">
      <c r="A11" s="14"/>
      <c r="B11" s="15" t="s">
        <v>19</v>
      </c>
      <c r="C11" s="16">
        <v>0</v>
      </c>
      <c r="D11" s="16">
        <v>20000000</v>
      </c>
      <c r="E11" s="16">
        <f t="shared" ca="1" si="0"/>
        <v>20000000</v>
      </c>
      <c r="F11" s="16">
        <v>316687.5</v>
      </c>
      <c r="G11" s="17">
        <f t="shared" ca="1" si="1"/>
        <v>1.5800000000000002E-2</v>
      </c>
      <c r="H11" s="3"/>
    </row>
    <row r="12" spans="1:8" ht="15" customHeight="1" x14ac:dyDescent="0.25">
      <c r="A12" s="52" t="s">
        <v>20</v>
      </c>
      <c r="B12" s="53"/>
      <c r="C12" s="18">
        <v>0</v>
      </c>
      <c r="D12" s="18">
        <v>20000000</v>
      </c>
      <c r="E12" s="19">
        <f t="shared" ca="1" si="0"/>
        <v>20000000</v>
      </c>
      <c r="F12" s="19">
        <v>316687.5</v>
      </c>
      <c r="G12" s="20">
        <f t="shared" ca="1" si="1"/>
        <v>1.5800000000000002E-2</v>
      </c>
      <c r="H12" s="3"/>
    </row>
  </sheetData>
  <mergeCells count="9">
    <mergeCell ref="A12:B12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1" sqref="B2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21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22</v>
      </c>
      <c r="C9" s="12">
        <v>0</v>
      </c>
      <c r="D9" s="12">
        <v>50000000</v>
      </c>
      <c r="E9" s="12">
        <f ca="1">INDIRECT("R[0]C[-1]", FALSE)-INDIRECT("R[0]C[-2]", FALSE)</f>
        <v>50000000</v>
      </c>
      <c r="F9" s="12">
        <v>48626327</v>
      </c>
      <c r="G9" s="13">
        <f ca="1">IF(INDIRECT("R[0]C[-3]", FALSE)=0,0,ROUND(INDIRECT("R[0]C[-1]", FALSE)/INDIRECT("R[0]C[-3]", FALSE),4))</f>
        <v>0.97250000000000003</v>
      </c>
      <c r="H9" s="3"/>
    </row>
    <row r="10" spans="1:8" ht="45" outlineLevel="2" x14ac:dyDescent="0.25">
      <c r="A10" s="14"/>
      <c r="B10" s="15" t="s">
        <v>23</v>
      </c>
      <c r="C10" s="16">
        <v>0</v>
      </c>
      <c r="D10" s="16">
        <v>50000000</v>
      </c>
      <c r="E10" s="16">
        <f ca="1">INDIRECT("R[0]C[-1]", FALSE)-INDIRECT("R[0]C[-2]", FALSE)</f>
        <v>50000000</v>
      </c>
      <c r="F10" s="16">
        <v>48626327</v>
      </c>
      <c r="G10" s="17">
        <f ca="1">IF(INDIRECT("R[0]C[-3]", FALSE)=0,0,ROUND(INDIRECT("R[0]C[-1]", FALSE)/INDIRECT("R[0]C[-3]", FALSE),4))</f>
        <v>0.97250000000000003</v>
      </c>
      <c r="H10" s="3"/>
    </row>
    <row r="11" spans="1:8" ht="15" customHeight="1" x14ac:dyDescent="0.25">
      <c r="A11" s="52" t="s">
        <v>20</v>
      </c>
      <c r="B11" s="53"/>
      <c r="C11" s="18">
        <v>0</v>
      </c>
      <c r="D11" s="18">
        <v>50000000</v>
      </c>
      <c r="E11" s="19">
        <f ca="1">INDIRECT("R[0]C[-1]", FALSE)-INDIRECT("R[0]C[-2]", FALSE)</f>
        <v>50000000</v>
      </c>
      <c r="F11" s="19">
        <v>48626327</v>
      </c>
      <c r="G11" s="20">
        <f ca="1">IF(INDIRECT("R[0]C[-3]", FALSE)=0,0,ROUND(INDIRECT("R[0]C[-1]", FALSE)/INDIRECT("R[0]C[-3]", FALSE),4))</f>
        <v>0.97250000000000003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24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169800</v>
      </c>
      <c r="E9" s="12">
        <f t="shared" ref="E9:E38" ca="1" si="0">INDIRECT("R[0]C[-1]", FALSE)-INDIRECT("R[0]C[-2]", FALSE)</f>
        <v>169800</v>
      </c>
      <c r="F9" s="12">
        <v>169800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26</v>
      </c>
      <c r="C10" s="16">
        <v>0</v>
      </c>
      <c r="D10" s="16">
        <v>169800</v>
      </c>
      <c r="E10" s="16">
        <f t="shared" ca="1" si="0"/>
        <v>169800</v>
      </c>
      <c r="F10" s="16">
        <v>169800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27</v>
      </c>
      <c r="C11" s="12">
        <v>0</v>
      </c>
      <c r="D11" s="12">
        <v>84800</v>
      </c>
      <c r="E11" s="12">
        <f t="shared" ca="1" si="0"/>
        <v>84800</v>
      </c>
      <c r="F11" s="12">
        <v>84800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28</v>
      </c>
      <c r="C12" s="16">
        <v>0</v>
      </c>
      <c r="D12" s="16">
        <v>84800</v>
      </c>
      <c r="E12" s="16">
        <f t="shared" ca="1" si="0"/>
        <v>84800</v>
      </c>
      <c r="F12" s="16">
        <v>84800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29</v>
      </c>
      <c r="C13" s="12">
        <v>0</v>
      </c>
      <c r="D13" s="12">
        <v>169900</v>
      </c>
      <c r="E13" s="12">
        <f t="shared" ca="1" si="0"/>
        <v>169900</v>
      </c>
      <c r="F13" s="12">
        <v>169900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30</v>
      </c>
      <c r="C14" s="16">
        <v>0</v>
      </c>
      <c r="D14" s="16">
        <v>169900</v>
      </c>
      <c r="E14" s="16">
        <f t="shared" ca="1" si="0"/>
        <v>169900</v>
      </c>
      <c r="F14" s="16">
        <v>169900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31</v>
      </c>
      <c r="C15" s="12">
        <v>0</v>
      </c>
      <c r="D15" s="12">
        <v>424300</v>
      </c>
      <c r="E15" s="12">
        <f t="shared" ca="1" si="0"/>
        <v>424300</v>
      </c>
      <c r="F15" s="12">
        <v>424300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32</v>
      </c>
      <c r="C16" s="16">
        <v>0</v>
      </c>
      <c r="D16" s="16">
        <v>424300</v>
      </c>
      <c r="E16" s="16">
        <f t="shared" ca="1" si="0"/>
        <v>424300</v>
      </c>
      <c r="F16" s="16">
        <v>424300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33</v>
      </c>
      <c r="C17" s="12">
        <v>0</v>
      </c>
      <c r="D17" s="12">
        <v>169900</v>
      </c>
      <c r="E17" s="12">
        <f t="shared" ca="1" si="0"/>
        <v>169900</v>
      </c>
      <c r="F17" s="12">
        <v>169900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34</v>
      </c>
      <c r="C18" s="16">
        <v>0</v>
      </c>
      <c r="D18" s="16">
        <v>169900</v>
      </c>
      <c r="E18" s="16">
        <f t="shared" ca="1" si="0"/>
        <v>169900</v>
      </c>
      <c r="F18" s="16">
        <v>169900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35</v>
      </c>
      <c r="C19" s="12">
        <v>0</v>
      </c>
      <c r="D19" s="12">
        <v>169900</v>
      </c>
      <c r="E19" s="12">
        <f t="shared" ca="1" si="0"/>
        <v>169900</v>
      </c>
      <c r="F19" s="12">
        <v>169900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36</v>
      </c>
      <c r="C20" s="16">
        <v>0</v>
      </c>
      <c r="D20" s="16">
        <v>169900</v>
      </c>
      <c r="E20" s="16">
        <f t="shared" ca="1" si="0"/>
        <v>169900</v>
      </c>
      <c r="F20" s="16">
        <v>169900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37</v>
      </c>
      <c r="C21" s="12">
        <v>0</v>
      </c>
      <c r="D21" s="12">
        <v>84800</v>
      </c>
      <c r="E21" s="12">
        <f t="shared" ca="1" si="0"/>
        <v>84800</v>
      </c>
      <c r="F21" s="12">
        <v>84800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38</v>
      </c>
      <c r="C22" s="16">
        <v>0</v>
      </c>
      <c r="D22" s="16">
        <v>84800</v>
      </c>
      <c r="E22" s="16">
        <f t="shared" ca="1" si="0"/>
        <v>84800</v>
      </c>
      <c r="F22" s="16">
        <v>84800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39</v>
      </c>
      <c r="C23" s="12">
        <v>0</v>
      </c>
      <c r="D23" s="12">
        <v>84800</v>
      </c>
      <c r="E23" s="12">
        <f t="shared" ca="1" si="0"/>
        <v>84800</v>
      </c>
      <c r="F23" s="12">
        <v>84800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40</v>
      </c>
      <c r="C24" s="16">
        <v>0</v>
      </c>
      <c r="D24" s="16">
        <v>84800</v>
      </c>
      <c r="E24" s="16">
        <f t="shared" ca="1" si="0"/>
        <v>84800</v>
      </c>
      <c r="F24" s="16">
        <v>84800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41</v>
      </c>
      <c r="C25" s="12">
        <v>0</v>
      </c>
      <c r="D25" s="12">
        <v>169900</v>
      </c>
      <c r="E25" s="12">
        <f t="shared" ca="1" si="0"/>
        <v>169900</v>
      </c>
      <c r="F25" s="12">
        <v>169900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42</v>
      </c>
      <c r="C26" s="16">
        <v>0</v>
      </c>
      <c r="D26" s="16">
        <v>169900</v>
      </c>
      <c r="E26" s="16">
        <f t="shared" ca="1" si="0"/>
        <v>169900</v>
      </c>
      <c r="F26" s="16">
        <v>169900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43</v>
      </c>
      <c r="C27" s="12">
        <v>0</v>
      </c>
      <c r="D27" s="12">
        <v>84800</v>
      </c>
      <c r="E27" s="12">
        <f t="shared" ca="1" si="0"/>
        <v>84800</v>
      </c>
      <c r="F27" s="12">
        <v>84800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44</v>
      </c>
      <c r="C28" s="16">
        <v>0</v>
      </c>
      <c r="D28" s="16">
        <v>84800</v>
      </c>
      <c r="E28" s="16">
        <f t="shared" ca="1" si="0"/>
        <v>84800</v>
      </c>
      <c r="F28" s="16">
        <v>84800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45</v>
      </c>
      <c r="C29" s="12">
        <v>0</v>
      </c>
      <c r="D29" s="12">
        <v>84800</v>
      </c>
      <c r="E29" s="12">
        <f t="shared" ca="1" si="0"/>
        <v>84800</v>
      </c>
      <c r="F29" s="12">
        <v>84800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46</v>
      </c>
      <c r="C30" s="16">
        <v>0</v>
      </c>
      <c r="D30" s="16">
        <v>84800</v>
      </c>
      <c r="E30" s="16">
        <f t="shared" ca="1" si="0"/>
        <v>84800</v>
      </c>
      <c r="F30" s="16">
        <v>84800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47</v>
      </c>
      <c r="C31" s="12">
        <v>0</v>
      </c>
      <c r="D31" s="12">
        <v>339500</v>
      </c>
      <c r="E31" s="12">
        <f t="shared" ca="1" si="0"/>
        <v>339500</v>
      </c>
      <c r="F31" s="12">
        <v>339500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48</v>
      </c>
      <c r="C32" s="16">
        <v>0</v>
      </c>
      <c r="D32" s="16">
        <v>339500</v>
      </c>
      <c r="E32" s="16">
        <f t="shared" ca="1" si="0"/>
        <v>339500</v>
      </c>
      <c r="F32" s="16">
        <v>339500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49</v>
      </c>
      <c r="C33" s="12">
        <v>0</v>
      </c>
      <c r="D33" s="12">
        <v>254600</v>
      </c>
      <c r="E33" s="12">
        <f t="shared" ca="1" si="0"/>
        <v>254600</v>
      </c>
      <c r="F33" s="12">
        <v>254600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50</v>
      </c>
      <c r="C34" s="16">
        <v>0</v>
      </c>
      <c r="D34" s="16">
        <v>254600</v>
      </c>
      <c r="E34" s="16">
        <f t="shared" ca="1" si="0"/>
        <v>254600</v>
      </c>
      <c r="F34" s="16">
        <v>254600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51</v>
      </c>
      <c r="C35" s="12">
        <v>0</v>
      </c>
      <c r="D35" s="12">
        <v>848700</v>
      </c>
      <c r="E35" s="12">
        <f t="shared" ca="1" si="0"/>
        <v>848700</v>
      </c>
      <c r="F35" s="12">
        <v>848700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52</v>
      </c>
      <c r="C36" s="16">
        <v>0</v>
      </c>
      <c r="D36" s="16">
        <v>848700</v>
      </c>
      <c r="E36" s="16">
        <f t="shared" ca="1" si="0"/>
        <v>848700</v>
      </c>
      <c r="F36" s="16">
        <v>848700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53</v>
      </c>
      <c r="C37" s="12">
        <v>0</v>
      </c>
      <c r="D37" s="12">
        <v>169900</v>
      </c>
      <c r="E37" s="12">
        <f t="shared" ca="1" si="0"/>
        <v>169900</v>
      </c>
      <c r="F37" s="12">
        <v>169900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54</v>
      </c>
      <c r="C38" s="16">
        <v>0</v>
      </c>
      <c r="D38" s="16">
        <v>169900</v>
      </c>
      <c r="E38" s="16">
        <f t="shared" ca="1" si="0"/>
        <v>169900</v>
      </c>
      <c r="F38" s="16">
        <v>169900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55</v>
      </c>
      <c r="C39" s="12">
        <v>0</v>
      </c>
      <c r="D39" s="12">
        <v>84800</v>
      </c>
      <c r="E39" s="12">
        <f t="shared" ref="E39:E63" ca="1" si="2">INDIRECT("R[0]C[-1]", FALSE)-INDIRECT("R[0]C[-2]", FALSE)</f>
        <v>84800</v>
      </c>
      <c r="F39" s="12">
        <v>84800</v>
      </c>
      <c r="G39" s="13">
        <f t="shared" ref="G39:G63" ca="1" si="3">IF(INDIRECT("R[0]C[-3]", FALSE)=0,0,ROUND(INDIRECT("R[0]C[-1]", FALSE)/INDIRECT("R[0]C[-3]", FALSE),4))</f>
        <v>1</v>
      </c>
      <c r="H39" s="3"/>
    </row>
    <row r="40" spans="1:8" ht="45" outlineLevel="2" x14ac:dyDescent="0.25">
      <c r="A40" s="14"/>
      <c r="B40" s="15" t="s">
        <v>56</v>
      </c>
      <c r="C40" s="16">
        <v>0</v>
      </c>
      <c r="D40" s="16">
        <v>84800</v>
      </c>
      <c r="E40" s="16">
        <f t="shared" ca="1" si="2"/>
        <v>84800</v>
      </c>
      <c r="F40" s="16">
        <v>84800</v>
      </c>
      <c r="G40" s="17">
        <f t="shared" ca="1" si="3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57</v>
      </c>
      <c r="C41" s="12">
        <v>0</v>
      </c>
      <c r="D41" s="12">
        <v>84800</v>
      </c>
      <c r="E41" s="12">
        <f t="shared" ca="1" si="2"/>
        <v>84800</v>
      </c>
      <c r="F41" s="12">
        <v>84800</v>
      </c>
      <c r="G41" s="13">
        <f t="shared" ca="1" si="3"/>
        <v>1</v>
      </c>
      <c r="H41" s="3"/>
    </row>
    <row r="42" spans="1:8" ht="45" outlineLevel="2" x14ac:dyDescent="0.25">
      <c r="A42" s="14"/>
      <c r="B42" s="15" t="s">
        <v>58</v>
      </c>
      <c r="C42" s="16">
        <v>0</v>
      </c>
      <c r="D42" s="16">
        <v>84800</v>
      </c>
      <c r="E42" s="16">
        <f t="shared" ca="1" si="2"/>
        <v>84800</v>
      </c>
      <c r="F42" s="16">
        <v>84800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59</v>
      </c>
      <c r="C43" s="12">
        <v>0</v>
      </c>
      <c r="D43" s="12">
        <v>84800</v>
      </c>
      <c r="E43" s="12">
        <f t="shared" ca="1" si="2"/>
        <v>84800</v>
      </c>
      <c r="F43" s="12">
        <v>84800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60</v>
      </c>
      <c r="C44" s="16">
        <v>0</v>
      </c>
      <c r="D44" s="16">
        <v>84800</v>
      </c>
      <c r="E44" s="16">
        <f t="shared" ca="1" si="2"/>
        <v>84800</v>
      </c>
      <c r="F44" s="16">
        <v>84800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17</v>
      </c>
      <c r="C45" s="12">
        <v>0</v>
      </c>
      <c r="D45" s="12">
        <v>84800</v>
      </c>
      <c r="E45" s="12">
        <f t="shared" ca="1" si="2"/>
        <v>84800</v>
      </c>
      <c r="F45" s="12">
        <v>84800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18</v>
      </c>
      <c r="C46" s="16">
        <v>0</v>
      </c>
      <c r="D46" s="16">
        <v>84800</v>
      </c>
      <c r="E46" s="16">
        <f t="shared" ca="1" si="2"/>
        <v>84800</v>
      </c>
      <c r="F46" s="16">
        <v>84800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61</v>
      </c>
      <c r="C47" s="12">
        <v>0</v>
      </c>
      <c r="D47" s="12">
        <v>84800</v>
      </c>
      <c r="E47" s="12">
        <f t="shared" ca="1" si="2"/>
        <v>84800</v>
      </c>
      <c r="F47" s="12">
        <v>84800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62</v>
      </c>
      <c r="C48" s="16">
        <v>0</v>
      </c>
      <c r="D48" s="16">
        <v>84800</v>
      </c>
      <c r="E48" s="16">
        <f t="shared" ca="1" si="2"/>
        <v>84800</v>
      </c>
      <c r="F48" s="16">
        <v>84800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63</v>
      </c>
      <c r="C49" s="12">
        <v>0</v>
      </c>
      <c r="D49" s="12">
        <v>3479600</v>
      </c>
      <c r="E49" s="12">
        <f t="shared" ca="1" si="2"/>
        <v>3479600</v>
      </c>
      <c r="F49" s="12">
        <v>3479600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64</v>
      </c>
      <c r="C50" s="16">
        <v>0</v>
      </c>
      <c r="D50" s="16">
        <v>3479600</v>
      </c>
      <c r="E50" s="16">
        <f t="shared" ca="1" si="2"/>
        <v>3479600</v>
      </c>
      <c r="F50" s="16">
        <v>3479600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65</v>
      </c>
      <c r="C51" s="12">
        <v>0</v>
      </c>
      <c r="D51" s="12">
        <v>1018500</v>
      </c>
      <c r="E51" s="12">
        <f t="shared" ca="1" si="2"/>
        <v>1018500</v>
      </c>
      <c r="F51" s="12">
        <v>1018500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66</v>
      </c>
      <c r="C52" s="16">
        <v>0</v>
      </c>
      <c r="D52" s="16">
        <v>1018500</v>
      </c>
      <c r="E52" s="16">
        <f t="shared" ca="1" si="2"/>
        <v>1018500</v>
      </c>
      <c r="F52" s="16">
        <v>1018500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22</v>
      </c>
      <c r="C53" s="12">
        <v>0</v>
      </c>
      <c r="D53" s="12">
        <v>424300</v>
      </c>
      <c r="E53" s="12">
        <f t="shared" ca="1" si="2"/>
        <v>424300</v>
      </c>
      <c r="F53" s="12">
        <v>424300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67</v>
      </c>
      <c r="C54" s="16">
        <v>0</v>
      </c>
      <c r="D54" s="16">
        <v>424300</v>
      </c>
      <c r="E54" s="16">
        <f t="shared" ca="1" si="2"/>
        <v>424300</v>
      </c>
      <c r="F54" s="16">
        <v>424300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68</v>
      </c>
      <c r="C55" s="12">
        <v>0</v>
      </c>
      <c r="D55" s="12">
        <v>339500</v>
      </c>
      <c r="E55" s="12">
        <f t="shared" ca="1" si="2"/>
        <v>339500</v>
      </c>
      <c r="F55" s="12">
        <v>339500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69</v>
      </c>
      <c r="C56" s="16">
        <v>0</v>
      </c>
      <c r="D56" s="16">
        <v>339500</v>
      </c>
      <c r="E56" s="16">
        <f t="shared" ca="1" si="2"/>
        <v>339500</v>
      </c>
      <c r="F56" s="16">
        <v>339500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70</v>
      </c>
      <c r="C57" s="12">
        <v>0</v>
      </c>
      <c r="D57" s="12">
        <v>933600</v>
      </c>
      <c r="E57" s="12">
        <f t="shared" ca="1" si="2"/>
        <v>933600</v>
      </c>
      <c r="F57" s="12">
        <v>933600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71</v>
      </c>
      <c r="C58" s="16">
        <v>0</v>
      </c>
      <c r="D58" s="16">
        <v>933600</v>
      </c>
      <c r="E58" s="16">
        <f t="shared" ca="1" si="2"/>
        <v>933600</v>
      </c>
      <c r="F58" s="16">
        <v>933600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72</v>
      </c>
      <c r="C59" s="12">
        <v>0</v>
      </c>
      <c r="D59" s="12">
        <v>763800</v>
      </c>
      <c r="E59" s="12">
        <f t="shared" ca="1" si="2"/>
        <v>763800</v>
      </c>
      <c r="F59" s="12">
        <v>763800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73</v>
      </c>
      <c r="C60" s="16">
        <v>0</v>
      </c>
      <c r="D60" s="16">
        <v>763800</v>
      </c>
      <c r="E60" s="16">
        <f t="shared" ca="1" si="2"/>
        <v>763800</v>
      </c>
      <c r="F60" s="16">
        <v>763800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74</v>
      </c>
      <c r="C61" s="12">
        <v>0</v>
      </c>
      <c r="D61" s="12">
        <v>763800</v>
      </c>
      <c r="E61" s="12">
        <f t="shared" ca="1" si="2"/>
        <v>763800</v>
      </c>
      <c r="F61" s="12">
        <v>763800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75</v>
      </c>
      <c r="C62" s="16">
        <v>0</v>
      </c>
      <c r="D62" s="16">
        <v>763800</v>
      </c>
      <c r="E62" s="16">
        <f t="shared" ca="1" si="2"/>
        <v>763800</v>
      </c>
      <c r="F62" s="16">
        <v>763800</v>
      </c>
      <c r="G62" s="17">
        <f t="shared" ca="1" si="3"/>
        <v>1</v>
      </c>
      <c r="H62" s="3"/>
    </row>
    <row r="63" spans="1:8" ht="15" customHeight="1" x14ac:dyDescent="0.25">
      <c r="A63" s="52" t="s">
        <v>20</v>
      </c>
      <c r="B63" s="53"/>
      <c r="C63" s="18">
        <v>0</v>
      </c>
      <c r="D63" s="18">
        <v>11457500</v>
      </c>
      <c r="E63" s="19">
        <f t="shared" ca="1" si="2"/>
        <v>11457500</v>
      </c>
      <c r="F63" s="19">
        <v>11457500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opLeftCell="A19" zoomScaleNormal="100" zoomScaleSheetLayoutView="100" workbookViewId="0">
      <selection activeCell="B14" sqref="B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76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18960400</v>
      </c>
      <c r="E9" s="12">
        <f t="shared" ref="E9:E25" ca="1" si="0">INDIRECT("R[0]C[-1]", FALSE)-INDIRECT("R[0]C[-2]", FALSE)</f>
        <v>18960400</v>
      </c>
      <c r="F9" s="12">
        <v>18960400</v>
      </c>
      <c r="G9" s="13">
        <f t="shared" ref="G9:G25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26</v>
      </c>
      <c r="C10" s="16">
        <v>0</v>
      </c>
      <c r="D10" s="16">
        <v>18960400</v>
      </c>
      <c r="E10" s="16">
        <f t="shared" ca="1" si="0"/>
        <v>18960400</v>
      </c>
      <c r="F10" s="16">
        <v>18960400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33</v>
      </c>
      <c r="C11" s="12">
        <v>0</v>
      </c>
      <c r="D11" s="12">
        <v>5233100</v>
      </c>
      <c r="E11" s="12">
        <f t="shared" ca="1" si="0"/>
        <v>5233100</v>
      </c>
      <c r="F11" s="12">
        <v>5233100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34</v>
      </c>
      <c r="C12" s="16">
        <v>0</v>
      </c>
      <c r="D12" s="16">
        <v>5233100</v>
      </c>
      <c r="E12" s="16">
        <f t="shared" ca="1" si="0"/>
        <v>5233100</v>
      </c>
      <c r="F12" s="16">
        <v>5233100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35</v>
      </c>
      <c r="C13" s="12">
        <v>0</v>
      </c>
      <c r="D13" s="12">
        <v>5233100</v>
      </c>
      <c r="E13" s="12">
        <f t="shared" ca="1" si="0"/>
        <v>5233100</v>
      </c>
      <c r="F13" s="12">
        <v>5233100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36</v>
      </c>
      <c r="C14" s="16">
        <v>0</v>
      </c>
      <c r="D14" s="16">
        <v>5233100</v>
      </c>
      <c r="E14" s="16">
        <f t="shared" ca="1" si="0"/>
        <v>5233100</v>
      </c>
      <c r="F14" s="16">
        <v>5233100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41</v>
      </c>
      <c r="C15" s="12">
        <v>0</v>
      </c>
      <c r="D15" s="12">
        <v>16988400</v>
      </c>
      <c r="E15" s="12">
        <f t="shared" ca="1" si="0"/>
        <v>16988400</v>
      </c>
      <c r="F15" s="12">
        <v>16988400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42</v>
      </c>
      <c r="C16" s="16">
        <v>0</v>
      </c>
      <c r="D16" s="16">
        <v>16988400</v>
      </c>
      <c r="E16" s="16">
        <f t="shared" ca="1" si="0"/>
        <v>16988400</v>
      </c>
      <c r="F16" s="16">
        <v>16988400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43</v>
      </c>
      <c r="C17" s="12">
        <v>0</v>
      </c>
      <c r="D17" s="12">
        <v>16988400</v>
      </c>
      <c r="E17" s="12">
        <f t="shared" ca="1" si="0"/>
        <v>16988400</v>
      </c>
      <c r="F17" s="12">
        <v>16988400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44</v>
      </c>
      <c r="C18" s="16">
        <v>0</v>
      </c>
      <c r="D18" s="16">
        <v>16988400</v>
      </c>
      <c r="E18" s="16">
        <f t="shared" ca="1" si="0"/>
        <v>16988400</v>
      </c>
      <c r="F18" s="16">
        <v>16988400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59</v>
      </c>
      <c r="C19" s="12">
        <v>0</v>
      </c>
      <c r="D19" s="12">
        <v>12741300</v>
      </c>
      <c r="E19" s="12">
        <f t="shared" ca="1" si="0"/>
        <v>12741300</v>
      </c>
      <c r="F19" s="12">
        <v>12741300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60</v>
      </c>
      <c r="C20" s="16">
        <v>0</v>
      </c>
      <c r="D20" s="16">
        <v>12741300</v>
      </c>
      <c r="E20" s="16">
        <f t="shared" ca="1" si="0"/>
        <v>12741300</v>
      </c>
      <c r="F20" s="16">
        <v>12741300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17</v>
      </c>
      <c r="C21" s="12">
        <v>0</v>
      </c>
      <c r="D21" s="12">
        <v>10466200</v>
      </c>
      <c r="E21" s="12">
        <f t="shared" ca="1" si="0"/>
        <v>10466200</v>
      </c>
      <c r="F21" s="12">
        <v>10466200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18</v>
      </c>
      <c r="C22" s="16">
        <v>0</v>
      </c>
      <c r="D22" s="16">
        <v>10466200</v>
      </c>
      <c r="E22" s="16">
        <f t="shared" ca="1" si="0"/>
        <v>10466200</v>
      </c>
      <c r="F22" s="16">
        <v>10466200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63</v>
      </c>
      <c r="C23" s="12">
        <v>0</v>
      </c>
      <c r="D23" s="12">
        <v>299554200</v>
      </c>
      <c r="E23" s="12">
        <f t="shared" ca="1" si="0"/>
        <v>299554200</v>
      </c>
      <c r="F23" s="12">
        <v>299554200</v>
      </c>
      <c r="G23" s="13">
        <f t="shared" ca="1" si="1"/>
        <v>1</v>
      </c>
      <c r="H23" s="3"/>
    </row>
    <row r="24" spans="1:8" ht="30" outlineLevel="2" x14ac:dyDescent="0.25">
      <c r="A24" s="14"/>
      <c r="B24" s="15" t="s">
        <v>64</v>
      </c>
      <c r="C24" s="16">
        <v>0</v>
      </c>
      <c r="D24" s="16">
        <v>299554200</v>
      </c>
      <c r="E24" s="16">
        <f t="shared" ca="1" si="0"/>
        <v>299554200</v>
      </c>
      <c r="F24" s="16">
        <v>299554200</v>
      </c>
      <c r="G24" s="17">
        <f t="shared" ca="1" si="1"/>
        <v>1</v>
      </c>
      <c r="H24" s="3"/>
    </row>
    <row r="25" spans="1:8" ht="15" customHeight="1" x14ac:dyDescent="0.25">
      <c r="A25" s="52" t="s">
        <v>20</v>
      </c>
      <c r="B25" s="53"/>
      <c r="C25" s="18">
        <v>0</v>
      </c>
      <c r="D25" s="18">
        <v>386165100</v>
      </c>
      <c r="E25" s="19">
        <f t="shared" ca="1" si="0"/>
        <v>386165100</v>
      </c>
      <c r="F25" s="19">
        <v>386165100</v>
      </c>
      <c r="G25" s="20">
        <f t="shared" ca="1" si="1"/>
        <v>1</v>
      </c>
      <c r="H25" s="3"/>
    </row>
  </sheetData>
  <mergeCells count="9">
    <mergeCell ref="A25:B2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77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63</v>
      </c>
      <c r="C9" s="12">
        <v>0</v>
      </c>
      <c r="D9" s="12">
        <v>53027300</v>
      </c>
      <c r="E9" s="12">
        <f ca="1">INDIRECT("R[0]C[-1]", FALSE)-INDIRECT("R[0]C[-2]", FALSE)</f>
        <v>53027300</v>
      </c>
      <c r="F9" s="12">
        <v>53027300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64</v>
      </c>
      <c r="C10" s="16">
        <v>0</v>
      </c>
      <c r="D10" s="16">
        <v>53027300</v>
      </c>
      <c r="E10" s="16">
        <f ca="1">INDIRECT("R[0]C[-1]", FALSE)-INDIRECT("R[0]C[-2]", FALSE)</f>
        <v>53027300</v>
      </c>
      <c r="F10" s="16">
        <v>53027300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2" t="s">
        <v>20</v>
      </c>
      <c r="B11" s="53"/>
      <c r="C11" s="18">
        <v>0</v>
      </c>
      <c r="D11" s="18">
        <v>53027300</v>
      </c>
      <c r="E11" s="19">
        <f ca="1">INDIRECT("R[0]C[-1]", FALSE)-INDIRECT("R[0]C[-2]", FALSE)</f>
        <v>53027300</v>
      </c>
      <c r="F11" s="19">
        <v>53027300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21" sqref="B2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78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63</v>
      </c>
      <c r="C9" s="12">
        <v>0</v>
      </c>
      <c r="D9" s="12">
        <v>150000000</v>
      </c>
      <c r="E9" s="12">
        <f ca="1">INDIRECT("R[0]C[-1]", FALSE)-INDIRECT("R[0]C[-2]", FALSE)</f>
        <v>150000000</v>
      </c>
      <c r="F9" s="12">
        <v>150000000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64</v>
      </c>
      <c r="C10" s="16">
        <v>0</v>
      </c>
      <c r="D10" s="16">
        <v>150000000</v>
      </c>
      <c r="E10" s="16">
        <f ca="1">INDIRECT("R[0]C[-1]", FALSE)-INDIRECT("R[0]C[-2]", FALSE)</f>
        <v>150000000</v>
      </c>
      <c r="F10" s="16">
        <v>150000000</v>
      </c>
      <c r="G10" s="17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2" t="s">
        <v>20</v>
      </c>
      <c r="B11" s="53"/>
      <c r="C11" s="18">
        <v>0</v>
      </c>
      <c r="D11" s="18">
        <v>150000000</v>
      </c>
      <c r="E11" s="19">
        <f ca="1">INDIRECT("R[0]C[-1]", FALSE)-INDIRECT("R[0]C[-2]", FALSE)</f>
        <v>150000000</v>
      </c>
      <c r="F11" s="19">
        <v>150000000</v>
      </c>
      <c r="G11" s="20">
        <f ca="1">IF(INDIRECT("R[0]C[-3]", FALSE)=0,0,ROUND(INDIRECT("R[0]C[-1]", FALSE)/INDIRECT("R[0]C[-3]", FALSE),4))</f>
        <v>1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B19" sqref="B19: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6" t="s">
        <v>79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63</v>
      </c>
      <c r="C9" s="12">
        <v>0</v>
      </c>
      <c r="D9" s="12">
        <v>30000000</v>
      </c>
      <c r="E9" s="12">
        <f ca="1">INDIRECT("R[0]C[-1]", FALSE)-INDIRECT("R[0]C[-2]", FALSE)</f>
        <v>30000000</v>
      </c>
      <c r="F9" s="12">
        <v>25543765.379999999</v>
      </c>
      <c r="G9" s="13">
        <f ca="1">IF(INDIRECT("R[0]C[-3]", FALSE)=0,0,ROUND(INDIRECT("R[0]C[-1]", FALSE)/INDIRECT("R[0]C[-3]", FALSE),4))</f>
        <v>0.85150000000000003</v>
      </c>
      <c r="H9" s="3"/>
    </row>
    <row r="10" spans="1:8" ht="30" outlineLevel="2" x14ac:dyDescent="0.25">
      <c r="A10" s="14"/>
      <c r="B10" s="15" t="s">
        <v>64</v>
      </c>
      <c r="C10" s="16">
        <v>0</v>
      </c>
      <c r="D10" s="16">
        <v>30000000</v>
      </c>
      <c r="E10" s="16">
        <f ca="1">INDIRECT("R[0]C[-1]", FALSE)-INDIRECT("R[0]C[-2]", FALSE)</f>
        <v>30000000</v>
      </c>
      <c r="F10" s="16">
        <v>25543765.379999999</v>
      </c>
      <c r="G10" s="17">
        <f ca="1">IF(INDIRECT("R[0]C[-3]", FALSE)=0,0,ROUND(INDIRECT("R[0]C[-1]", FALSE)/INDIRECT("R[0]C[-3]", FALSE),4))</f>
        <v>0.85150000000000003</v>
      </c>
      <c r="H10" s="3"/>
    </row>
    <row r="11" spans="1:8" ht="15" customHeight="1" x14ac:dyDescent="0.25">
      <c r="A11" s="52" t="s">
        <v>20</v>
      </c>
      <c r="B11" s="53"/>
      <c r="C11" s="18">
        <v>0</v>
      </c>
      <c r="D11" s="18">
        <v>30000000</v>
      </c>
      <c r="E11" s="19">
        <f ca="1">INDIRECT("R[0]C[-1]", FALSE)-INDIRECT("R[0]C[-2]", FALSE)</f>
        <v>30000000</v>
      </c>
      <c r="F11" s="19">
        <v>25543765.379999999</v>
      </c>
      <c r="G11" s="20">
        <f ca="1">IF(INDIRECT("R[0]C[-3]", FALSE)=0,0,ROUND(INDIRECT("R[0]C[-1]", FALSE)/INDIRECT("R[0]C[-3]", FALSE),4))</f>
        <v>0.85150000000000003</v>
      </c>
      <c r="H11" s="3"/>
    </row>
  </sheetData>
  <mergeCells count="9">
    <mergeCell ref="A11:B1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zoomScaleSheetLayoutView="100" workbookViewId="0">
      <selection activeCell="B20" sqref="B2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6" t="s">
        <v>80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64" t="s">
        <v>5</v>
      </c>
      <c r="D6" s="65"/>
      <c r="E6" s="65"/>
      <c r="F6" s="66" t="s">
        <v>6</v>
      </c>
      <c r="G6" s="64" t="s">
        <v>7</v>
      </c>
      <c r="H6" s="3"/>
    </row>
    <row r="7" spans="1:8" ht="30" x14ac:dyDescent="0.25">
      <c r="A7" s="61"/>
      <c r="B7" s="63"/>
      <c r="C7" s="7" t="s">
        <v>8</v>
      </c>
      <c r="D7" s="7" t="s">
        <v>9</v>
      </c>
      <c r="E7" s="7" t="s">
        <v>10</v>
      </c>
      <c r="F7" s="67"/>
      <c r="G7" s="65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63</v>
      </c>
      <c r="C9" s="12">
        <v>0</v>
      </c>
      <c r="D9" s="12">
        <v>92749070.349999994</v>
      </c>
      <c r="E9" s="12">
        <f t="shared" ref="E9:E17" ca="1" si="0">INDIRECT("R[0]C[-1]", FALSE)-INDIRECT("R[0]C[-2]", FALSE)</f>
        <v>92749070.349999994</v>
      </c>
      <c r="F9" s="12">
        <v>85917748.079999998</v>
      </c>
      <c r="G9" s="13">
        <f t="shared" ref="G9:G17" ca="1" si="1">IF(INDIRECT("R[0]C[-3]", FALSE)=0,0,ROUND(INDIRECT("R[0]C[-1]", FALSE)/INDIRECT("R[0]C[-3]", FALSE),4))</f>
        <v>0.92630000000000001</v>
      </c>
      <c r="H9" s="3"/>
    </row>
    <row r="10" spans="1:8" ht="30" outlineLevel="2" x14ac:dyDescent="0.25">
      <c r="A10" s="14"/>
      <c r="B10" s="15" t="s">
        <v>64</v>
      </c>
      <c r="C10" s="16">
        <v>0</v>
      </c>
      <c r="D10" s="16">
        <v>92749070.349999994</v>
      </c>
      <c r="E10" s="16">
        <f t="shared" ca="1" si="0"/>
        <v>92749070.349999994</v>
      </c>
      <c r="F10" s="16">
        <v>85917748.079999998</v>
      </c>
      <c r="G10" s="17">
        <f t="shared" ca="1" si="1"/>
        <v>0.92630000000000001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65</v>
      </c>
      <c r="C11" s="12">
        <v>0</v>
      </c>
      <c r="D11" s="12">
        <v>19257664.68</v>
      </c>
      <c r="E11" s="12">
        <f t="shared" ca="1" si="0"/>
        <v>19257664.68</v>
      </c>
      <c r="F11" s="12">
        <v>18296133.239999998</v>
      </c>
      <c r="G11" s="13">
        <f t="shared" ca="1" si="1"/>
        <v>0.95009999999999994</v>
      </c>
      <c r="H11" s="3"/>
    </row>
    <row r="12" spans="1:8" ht="45" outlineLevel="2" x14ac:dyDescent="0.25">
      <c r="A12" s="14"/>
      <c r="B12" s="15" t="s">
        <v>81</v>
      </c>
      <c r="C12" s="16">
        <v>0</v>
      </c>
      <c r="D12" s="16">
        <v>19257664.68</v>
      </c>
      <c r="E12" s="16">
        <f t="shared" ca="1" si="0"/>
        <v>19257664.68</v>
      </c>
      <c r="F12" s="16">
        <v>18296133.239999998</v>
      </c>
      <c r="G12" s="17">
        <f t="shared" ca="1" si="1"/>
        <v>0.95009999999999994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72</v>
      </c>
      <c r="C13" s="12">
        <v>0</v>
      </c>
      <c r="D13" s="12">
        <v>879335.6</v>
      </c>
      <c r="E13" s="12">
        <f t="shared" ca="1" si="0"/>
        <v>879335.6</v>
      </c>
      <c r="F13" s="12">
        <v>879335.6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82</v>
      </c>
      <c r="C14" s="16">
        <v>0</v>
      </c>
      <c r="D14" s="16">
        <v>879335.6</v>
      </c>
      <c r="E14" s="16">
        <f t="shared" ca="1" si="0"/>
        <v>879335.6</v>
      </c>
      <c r="F14" s="16">
        <v>879335.6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74</v>
      </c>
      <c r="C15" s="12">
        <v>0</v>
      </c>
      <c r="D15" s="12">
        <v>69040807.599999994</v>
      </c>
      <c r="E15" s="12">
        <f t="shared" ca="1" si="0"/>
        <v>69040807.599999994</v>
      </c>
      <c r="F15" s="12">
        <v>67684135.200000003</v>
      </c>
      <c r="G15" s="13">
        <f t="shared" ca="1" si="1"/>
        <v>0.98029999999999995</v>
      </c>
      <c r="H15" s="3"/>
    </row>
    <row r="16" spans="1:8" ht="45" outlineLevel="2" x14ac:dyDescent="0.25">
      <c r="A16" s="14"/>
      <c r="B16" s="15" t="s">
        <v>83</v>
      </c>
      <c r="C16" s="16">
        <v>0</v>
      </c>
      <c r="D16" s="16">
        <v>69040807.599999994</v>
      </c>
      <c r="E16" s="16">
        <f t="shared" ca="1" si="0"/>
        <v>69040807.599999994</v>
      </c>
      <c r="F16" s="16">
        <v>67684135.200000003</v>
      </c>
      <c r="G16" s="17">
        <f t="shared" ca="1" si="1"/>
        <v>0.98029999999999995</v>
      </c>
      <c r="H16" s="3"/>
    </row>
    <row r="17" spans="1:8" ht="15" customHeight="1" x14ac:dyDescent="0.25">
      <c r="A17" s="52" t="s">
        <v>20</v>
      </c>
      <c r="B17" s="53"/>
      <c r="C17" s="18">
        <v>0</v>
      </c>
      <c r="D17" s="18">
        <v>181926878.22999999</v>
      </c>
      <c r="E17" s="19">
        <f t="shared" ca="1" si="0"/>
        <v>181926878.22999999</v>
      </c>
      <c r="F17" s="19">
        <v>172777352.12</v>
      </c>
      <c r="G17" s="20">
        <f t="shared" ca="1" si="1"/>
        <v>0.94969999999999999</v>
      </c>
      <c r="H17" s="3"/>
    </row>
  </sheetData>
  <mergeCells count="9">
    <mergeCell ref="A17:B1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E832E7-3690-44F1-817D-346C292C94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общий объем иных мбт</vt:lpstr>
      <vt:lpstr>0340281540</vt:lpstr>
      <vt:lpstr>0340781120</vt:lpstr>
      <vt:lpstr>041EВ51790</vt:lpstr>
      <vt:lpstr>0930297002</vt:lpstr>
      <vt:lpstr>0930298005</vt:lpstr>
      <vt:lpstr>1630182070</vt:lpstr>
      <vt:lpstr>1630281040</vt:lpstr>
      <vt:lpstr>1630282100</vt:lpstr>
      <vt:lpstr>16302RР610</vt:lpstr>
      <vt:lpstr>321F254240</vt:lpstr>
      <vt:lpstr>321F280100</vt:lpstr>
      <vt:lpstr>9800255491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2024-06-06T13:15:32Z</cp:lastPrinted>
  <dcterms:created xsi:type="dcterms:W3CDTF">2024-06-06T13:09:28Z</dcterms:created>
  <dcterms:modified xsi:type="dcterms:W3CDTF">2024-06-07T06:55:27Z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12_27_58)(12).xlsx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