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1190"/>
  </bookViews>
  <sheets>
    <sheet name="Документ" sheetId="2" r:id="rId1"/>
  </sheets>
  <definedNames>
    <definedName name="_xlnm._FilterDatabase" localSheetId="0" hidden="1">Документ!$A$7:$I$105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104" i="2" l="1"/>
  <c r="F104" i="2"/>
  <c r="H104" i="2"/>
  <c r="I104" i="2"/>
  <c r="G105" i="2"/>
  <c r="D105" i="2"/>
  <c r="E100" i="2"/>
  <c r="F100" i="2"/>
  <c r="H100" i="2"/>
  <c r="I100" i="2"/>
  <c r="G102" i="2"/>
  <c r="G101" i="2"/>
  <c r="D102" i="2"/>
  <c r="D101" i="2"/>
  <c r="E97" i="2"/>
  <c r="F97" i="2"/>
  <c r="H97" i="2"/>
  <c r="I97" i="2"/>
  <c r="G98" i="2"/>
  <c r="D98" i="2"/>
  <c r="E94" i="2"/>
  <c r="F94" i="2"/>
  <c r="H94" i="2"/>
  <c r="I94" i="2"/>
  <c r="G95" i="2"/>
  <c r="D95" i="2"/>
  <c r="E84" i="2"/>
  <c r="F84" i="2"/>
  <c r="H84" i="2"/>
  <c r="I84" i="2"/>
  <c r="G86" i="2"/>
  <c r="G87" i="2"/>
  <c r="G88" i="2"/>
  <c r="G89" i="2"/>
  <c r="G90" i="2"/>
  <c r="G91" i="2"/>
  <c r="G92" i="2"/>
  <c r="G85" i="2"/>
  <c r="D86" i="2"/>
  <c r="D87" i="2"/>
  <c r="D88" i="2"/>
  <c r="D89" i="2"/>
  <c r="D90" i="2"/>
  <c r="D91" i="2"/>
  <c r="D92" i="2"/>
  <c r="D85" i="2"/>
  <c r="E82" i="2"/>
  <c r="F82" i="2"/>
  <c r="H82" i="2"/>
  <c r="I82" i="2"/>
  <c r="G83" i="2"/>
  <c r="D83" i="2"/>
  <c r="E80" i="2"/>
  <c r="F80" i="2"/>
  <c r="H80" i="2"/>
  <c r="I80" i="2"/>
  <c r="G81" i="2"/>
  <c r="D81" i="2"/>
  <c r="E74" i="2"/>
  <c r="F74" i="2"/>
  <c r="H74" i="2"/>
  <c r="I74" i="2"/>
  <c r="G76" i="2"/>
  <c r="G77" i="2"/>
  <c r="G78" i="2"/>
  <c r="G79" i="2"/>
  <c r="G75" i="2"/>
  <c r="D76" i="2"/>
  <c r="D77" i="2"/>
  <c r="D78" i="2"/>
  <c r="D79" i="2"/>
  <c r="D75" i="2"/>
  <c r="E70" i="2"/>
  <c r="F70" i="2"/>
  <c r="H70" i="2"/>
  <c r="I70" i="2"/>
  <c r="G72" i="2"/>
  <c r="G73" i="2"/>
  <c r="G71" i="2"/>
  <c r="D72" i="2"/>
  <c r="D73" i="2"/>
  <c r="D71" i="2"/>
  <c r="E67" i="2"/>
  <c r="F67" i="2"/>
  <c r="H67" i="2"/>
  <c r="I67" i="2"/>
  <c r="G68" i="2"/>
  <c r="D68" i="2"/>
  <c r="E65" i="2"/>
  <c r="F65" i="2"/>
  <c r="H65" i="2"/>
  <c r="I65" i="2"/>
  <c r="G66" i="2"/>
  <c r="D66" i="2"/>
  <c r="E63" i="2"/>
  <c r="F63" i="2"/>
  <c r="H63" i="2"/>
  <c r="I63" i="2"/>
  <c r="G64" i="2"/>
  <c r="D64" i="2"/>
  <c r="E61" i="2"/>
  <c r="F61" i="2"/>
  <c r="H61" i="2"/>
  <c r="I61" i="2"/>
  <c r="G62" i="2"/>
  <c r="D62" i="2"/>
  <c r="E58" i="2"/>
  <c r="F58" i="2"/>
  <c r="H58" i="2"/>
  <c r="I58" i="2"/>
  <c r="G60" i="2"/>
  <c r="G59" i="2"/>
  <c r="D60" i="2"/>
  <c r="D59" i="2"/>
  <c r="E56" i="2"/>
  <c r="F56" i="2"/>
  <c r="H56" i="2"/>
  <c r="I56" i="2"/>
  <c r="G57" i="2"/>
  <c r="D57" i="2"/>
  <c r="E54" i="2"/>
  <c r="F54" i="2"/>
  <c r="H54" i="2"/>
  <c r="I54" i="2"/>
  <c r="G55" i="2"/>
  <c r="D55" i="2"/>
  <c r="E48" i="2"/>
  <c r="F48" i="2"/>
  <c r="H48" i="2"/>
  <c r="I48" i="2"/>
  <c r="G50" i="2"/>
  <c r="G51" i="2"/>
  <c r="G52" i="2"/>
  <c r="G49" i="2"/>
  <c r="D50" i="2"/>
  <c r="D51" i="2"/>
  <c r="D52" i="2"/>
  <c r="D49" i="2"/>
  <c r="E38" i="2"/>
  <c r="F38" i="2"/>
  <c r="H38" i="2"/>
  <c r="I38" i="2"/>
  <c r="G40" i="2"/>
  <c r="G41" i="2"/>
  <c r="G42" i="2"/>
  <c r="G43" i="2"/>
  <c r="G44" i="2"/>
  <c r="G45" i="2"/>
  <c r="G46" i="2"/>
  <c r="G47" i="2"/>
  <c r="G39" i="2"/>
  <c r="D40" i="2"/>
  <c r="D41" i="2"/>
  <c r="D42" i="2"/>
  <c r="D43" i="2"/>
  <c r="D44" i="2"/>
  <c r="D45" i="2"/>
  <c r="D46" i="2"/>
  <c r="D47" i="2"/>
  <c r="D39" i="2"/>
  <c r="E32" i="2"/>
  <c r="F32" i="2"/>
  <c r="H32" i="2"/>
  <c r="I32" i="2"/>
  <c r="G34" i="2"/>
  <c r="G35" i="2"/>
  <c r="G36" i="2"/>
  <c r="G37" i="2"/>
  <c r="G33" i="2"/>
  <c r="D34" i="2"/>
  <c r="D35" i="2"/>
  <c r="D36" i="2"/>
  <c r="D37" i="2"/>
  <c r="D33" i="2"/>
  <c r="E29" i="2"/>
  <c r="F29" i="2"/>
  <c r="H29" i="2"/>
  <c r="I29" i="2"/>
  <c r="G30" i="2"/>
  <c r="D30" i="2"/>
  <c r="E27" i="2"/>
  <c r="F27" i="2"/>
  <c r="H27" i="2"/>
  <c r="I27" i="2"/>
  <c r="G28" i="2"/>
  <c r="D28" i="2"/>
  <c r="E23" i="2"/>
  <c r="F23" i="2"/>
  <c r="H23" i="2"/>
  <c r="I23" i="2"/>
  <c r="G25" i="2"/>
  <c r="G24" i="2"/>
  <c r="D25" i="2"/>
  <c r="D24" i="2"/>
  <c r="E17" i="2"/>
  <c r="F17" i="2"/>
  <c r="H17" i="2"/>
  <c r="I17" i="2"/>
  <c r="G19" i="2"/>
  <c r="G20" i="2"/>
  <c r="G21" i="2"/>
  <c r="G22" i="2"/>
  <c r="G18" i="2"/>
  <c r="D19" i="2"/>
  <c r="D20" i="2"/>
  <c r="D21" i="2"/>
  <c r="D22" i="2"/>
  <c r="D18" i="2"/>
  <c r="E14" i="2"/>
  <c r="F14" i="2"/>
  <c r="H14" i="2"/>
  <c r="I14" i="2"/>
  <c r="G16" i="2"/>
  <c r="G15" i="2"/>
  <c r="D16" i="2"/>
  <c r="D15" i="2"/>
  <c r="E12" i="2"/>
  <c r="F12" i="2"/>
  <c r="H12" i="2"/>
  <c r="I12" i="2"/>
  <c r="G13" i="2"/>
  <c r="D13" i="2"/>
  <c r="E9" i="2"/>
  <c r="F9" i="2"/>
  <c r="H9" i="2"/>
  <c r="I9" i="2"/>
  <c r="G10" i="2"/>
  <c r="D10" i="2"/>
  <c r="G9" i="2" l="1"/>
  <c r="H8" i="2"/>
  <c r="G12" i="2"/>
  <c r="G17" i="2"/>
  <c r="H26" i="2"/>
  <c r="I8" i="2"/>
  <c r="I11" i="2"/>
  <c r="I26" i="2"/>
  <c r="I31" i="2"/>
  <c r="I53" i="2"/>
  <c r="I69" i="2"/>
  <c r="D94" i="2"/>
  <c r="I93" i="2"/>
  <c r="F93" i="2"/>
  <c r="I96" i="2"/>
  <c r="I99" i="2"/>
  <c r="F99" i="2"/>
  <c r="D104" i="2"/>
  <c r="I103" i="2"/>
  <c r="F103" i="2"/>
  <c r="H11" i="2"/>
  <c r="G23" i="2"/>
  <c r="G27" i="2"/>
  <c r="G29" i="2"/>
  <c r="H31" i="2"/>
  <c r="G38" i="2"/>
  <c r="G54" i="2"/>
  <c r="H53" i="2"/>
  <c r="G56" i="2"/>
  <c r="G61" i="2"/>
  <c r="G63" i="2"/>
  <c r="G65" i="2"/>
  <c r="G67" i="2"/>
  <c r="G70" i="2"/>
  <c r="H69" i="2"/>
  <c r="G74" i="2"/>
  <c r="G80" i="2"/>
  <c r="G82" i="2"/>
  <c r="G94" i="2"/>
  <c r="H93" i="2"/>
  <c r="E93" i="2"/>
  <c r="G97" i="2"/>
  <c r="H96" i="2"/>
  <c r="H99" i="2"/>
  <c r="E99" i="2"/>
  <c r="G104" i="2"/>
  <c r="H103" i="2"/>
  <c r="E103" i="2"/>
  <c r="E96" i="2"/>
  <c r="D97" i="2"/>
  <c r="F96" i="2"/>
  <c r="G14" i="2"/>
  <c r="D56" i="2"/>
  <c r="D61" i="2"/>
  <c r="D63" i="2"/>
  <c r="D65" i="2"/>
  <c r="D67" i="2"/>
  <c r="D80" i="2"/>
  <c r="D82" i="2"/>
  <c r="E69" i="2"/>
  <c r="F69" i="2"/>
  <c r="F53" i="2"/>
  <c r="D54" i="2"/>
  <c r="E53" i="2"/>
  <c r="G32" i="2"/>
  <c r="D48" i="2"/>
  <c r="D58" i="2"/>
  <c r="G58" i="2"/>
  <c r="D70" i="2"/>
  <c r="D74" i="2"/>
  <c r="D84" i="2"/>
  <c r="G84" i="2"/>
  <c r="D100" i="2"/>
  <c r="G100" i="2"/>
  <c r="G48" i="2"/>
  <c r="D9" i="2"/>
  <c r="E8" i="2"/>
  <c r="D14" i="2"/>
  <c r="D17" i="2"/>
  <c r="D23" i="2"/>
  <c r="E26" i="2"/>
  <c r="D38" i="2"/>
  <c r="F8" i="2"/>
  <c r="D27" i="2"/>
  <c r="D29" i="2"/>
  <c r="F26" i="2"/>
  <c r="F31" i="2"/>
  <c r="E31" i="2"/>
  <c r="D32" i="2"/>
  <c r="F11" i="2"/>
  <c r="D12" i="2"/>
  <c r="E11" i="2"/>
  <c r="G53" i="2" l="1"/>
  <c r="G11" i="2"/>
  <c r="I107" i="2"/>
  <c r="H107" i="2"/>
  <c r="G99" i="2"/>
  <c r="D99" i="2"/>
  <c r="G96" i="2"/>
  <c r="G93" i="2"/>
  <c r="D103" i="2"/>
  <c r="G69" i="2"/>
  <c r="G103" i="2"/>
  <c r="G26" i="2"/>
  <c r="D93" i="2"/>
  <c r="G8" i="2"/>
  <c r="D96" i="2"/>
  <c r="G31" i="2"/>
  <c r="D53" i="2"/>
  <c r="D69" i="2"/>
  <c r="D26" i="2"/>
  <c r="D8" i="2"/>
  <c r="D31" i="2"/>
  <c r="F107" i="2"/>
  <c r="D11" i="2"/>
  <c r="E107" i="2"/>
  <c r="G107" i="2" l="1"/>
  <c r="D107" i="2"/>
</calcChain>
</file>

<file path=xl/sharedStrings.xml><?xml version="1.0" encoding="utf-8"?>
<sst xmlns="http://schemas.openxmlformats.org/spreadsheetml/2006/main" count="248" uniqueCount="187">
  <si>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</si>
  <si>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</si>
  <si>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</si>
  <si>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</si>
  <si>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</si>
  <si>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</si>
  <si>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</si>
  <si>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</si>
  <si>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</si>
  <si>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</si>
  <si>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</si>
  <si>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</si>
  <si>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</si>
  <si>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</si>
  <si>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</si>
  <si>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</si>
  <si>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</si>
  <si>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</si>
  <si>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</si>
  <si>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806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</si>
  <si>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</si>
  <si>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</si>
  <si>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</si>
  <si>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</si>
  <si>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</si>
  <si>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</si>
  <si>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</si>
  <si>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</si>
  <si>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822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</si>
  <si>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</si>
  <si>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</si>
  <si>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</si>
  <si>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</si>
  <si>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</si>
  <si>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</si>
  <si>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</si>
  <si>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</si>
  <si>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</si>
  <si>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</si>
  <si>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</si>
  <si>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</si>
  <si>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</si>
  <si>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</si>
  <si>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</si>
  <si>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</si>
  <si>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</si>
  <si>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</si>
  <si>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</si>
  <si>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</si>
  <si>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</si>
  <si>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</si>
  <si>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</si>
  <si>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</si>
  <si>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</si>
  <si>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</si>
  <si>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</si>
  <si>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</si>
  <si>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</si>
  <si>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</si>
  <si>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</si>
  <si>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</si>
  <si>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</si>
  <si>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</si>
  <si>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государственных образовательных организаций оборудованием, средствами обучения и воспитания</t>
  </si>
  <si>
    <t>811</t>
  </si>
  <si>
    <t>041Ю425930</t>
  </si>
  <si>
    <t>Оснащение предметных кабинетов общеобразовательных организаций средствами обучения и воспитания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</si>
  <si>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</si>
  <si>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</si>
  <si>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</si>
  <si>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оснащение общеобразовательных организаций оборудованием, средствами обучения и воспитания</t>
  </si>
  <si>
    <t>041Ю481890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</si>
  <si>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</si>
  <si>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</si>
  <si>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</si>
  <si>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</si>
  <si>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809</t>
  </si>
  <si>
    <t>011Ю650500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</si>
  <si>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</si>
  <si>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011Ю653630</t>
  </si>
  <si>
    <t>810</t>
  </si>
  <si>
    <t>031Ю650500</t>
  </si>
  <si>
    <t>031Ю653630</t>
  </si>
  <si>
    <t>041Ю650500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</si>
  <si>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</si>
  <si>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</si>
  <si>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</si>
  <si>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</si>
  <si>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</si>
  <si>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</si>
  <si>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041Ю653630</t>
  </si>
  <si>
    <t>Региональный проект "Профессионалитет"</t>
  </si>
  <si>
    <t>Капитальный ремонт зданий и сооружений</t>
  </si>
  <si>
    <t>011Ю900350</t>
  </si>
  <si>
    <t>Преобразование учебных корпусов и общежитий колледжей как неотъемлемой части учебно-производственного комплекса</t>
  </si>
  <si>
    <t>011Ю950520</t>
  </si>
  <si>
    <t>041Ю900350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</si>
  <si>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</si>
  <si>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</si>
  <si>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</si>
  <si>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</si>
  <si>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</si>
  <si>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</si>
  <si>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</si>
  <si>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</si>
  <si>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</si>
  <si>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</si>
  <si>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</si>
  <si>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</si>
  <si>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</si>
  <si>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</si>
  <si>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</si>
  <si>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</si>
  <si>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</si>
  <si>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</si>
  <si>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</si>
  <si>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</si>
  <si>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</si>
  <si>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</si>
  <si>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</si>
  <si>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</si>
  <si>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</si>
  <si>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</si>
  <si>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</si>
  <si>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</si>
  <si>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</si>
  <si>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</si>
  <si>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</si>
  <si>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</si>
  <si>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</si>
  <si>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</si>
  <si>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 (подготовка семьи к рождению ребенка)</t>
  </si>
  <si>
    <t>021Я253131</t>
  </si>
  <si>
    <t>Региональная программа по повышению рождаемости (обеспечение прохождения подготовительного этапа программы экстракорпорального оплодотворения)</t>
  </si>
  <si>
    <t>021Я253132</t>
  </si>
  <si>
    <t>Региональная программа по повышению рождаемости (создание пунктов проката)</t>
  </si>
  <si>
    <t>021Я253133</t>
  </si>
  <si>
    <t>Региональная программа по повышению рождаемости (выплаты на погашение обязательств по ипотечным жилищным кредитам)</t>
  </si>
  <si>
    <t>021Я253134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</si>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</sst>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DejaVu Sans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name val="DejaVu San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2" fillId="0" borderId="17">
      <alignment horizontal="left" vertical="top" wrapTex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5" fillId="0" borderId="19">
      <alignment horizontal="right" vertical="top" shrinkToFit="1"/>
    </xf>
    <xf numFmtId="0" fontId="3" fillId="3" borderId="20">
      <alignment horizontal="left" vertical="top" wrapText="1"/>
    </xf>
    <xf numFmtId="49" fontId="3" fillId="3" borderId="21">
      <alignment horizontal="center" vertical="top" shrinkToFit="1"/>
    </xf>
    <xf numFmtId="4" fontId="3" fillId="3" borderId="21">
      <alignment horizontal="right" vertical="top" shrinkToFit="1"/>
    </xf>
    <xf numFmtId="4" fontId="3" fillId="3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49" fontId="4" fillId="2" borderId="15" xfId="12" applyNumberFormat="1" applyProtection="1">
      <alignment horizontal="center" vertical="top" shrinkToFit="1"/>
    </xf>
    <xf numFmtId="0" fontId="2" fillId="0" borderId="17" xfId="15" applyNumberFormat="1" applyProtection="1">
      <alignment horizontal="left" vertical="top" wrapText="1"/>
    </xf>
    <xf numFmtId="49" fontId="2" fillId="0" borderId="18" xfId="16" applyNumberFormat="1" applyProtection="1">
      <alignment horizontal="center" vertical="top" shrinkToFit="1"/>
    </xf>
    <xf numFmtId="0" fontId="4" fillId="2" borderId="14" xfId="11" applyNumberFormat="1" applyProtection="1">
      <alignment horizontal="left" vertical="top" wrapText="1"/>
    </xf>
    <xf numFmtId="0" fontId="3" fillId="3" borderId="20" xfId="19" applyNumberFormat="1" applyProtection="1">
      <alignment horizontal="left" vertical="top" wrapText="1"/>
    </xf>
    <xf numFmtId="49" fontId="3" fillId="3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4" fontId="4" fillId="2" borderId="15" xfId="13" applyNumberFormat="1" applyAlignment="1" applyProtection="1">
      <alignment horizontal="right" vertical="top"/>
    </xf>
    <xf numFmtId="4" fontId="3" fillId="3" borderId="21" xfId="21" applyNumberFormat="1" applyAlignment="1" applyProtection="1">
      <alignment horizontal="right" vertical="top"/>
    </xf>
    <xf numFmtId="4" fontId="2" fillId="0" borderId="18" xfId="17" applyNumberFormat="1" applyAlignment="1" applyProtection="1">
      <alignment horizontal="right" vertical="top"/>
    </xf>
    <xf numFmtId="4" fontId="5" fillId="0" borderId="19" xfId="18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2" fillId="5" borderId="18" xfId="17" applyNumberFormat="1" applyFill="1" applyAlignment="1" applyProtection="1">
      <alignment horizontal="right" vertical="top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9"/>
    <cellStyle name="ex65" xfId="20"/>
    <cellStyle name="ex66" xfId="21"/>
    <cellStyle name="ex67" xfId="22"/>
    <cellStyle name="ex68" xfId="15"/>
    <cellStyle name="ex69" xfId="16"/>
    <cellStyle name="ex70" xfId="17"/>
    <cellStyle name="ex71" xfId="18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jaVu San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GridLines="0" tabSelected="1" zoomScale="110" zoomScaleNormal="110" workbookViewId="0">
      <pane ySplit="7" topLeftCell="A8" activePane="bottomLeft" state="frozen"/>
      <selection pane="bottomLeft" activeCell="L9" sqref="L9"/>
    </sheetView>
  </sheetViews>
  <sheetFormatPr defaultColWidth="9.375" defaultRowHeight="14.25"/>
  <cols>
    <col min="1" max="1" width="42" style="1" customWidth="1"/>
    <col min="2" max="3" width="9.625" style="1" customWidth="1"/>
    <col min="4" max="9" width="16.875" style="1" customWidth="1"/>
    <col min="10" max="16384" width="9.375" style="1"/>
  </cols>
  <sheetData>
    <row r="1" spans="1:9" ht="15.95" customHeight="1">
      <c r="A1" s="26" t="s">
        <v>185</v>
      </c>
      <c r="B1" s="27"/>
      <c r="C1" s="27"/>
      <c r="D1" s="27"/>
      <c r="E1" s="27"/>
      <c r="F1" s="27"/>
      <c r="G1" s="27"/>
      <c r="H1" s="27"/>
      <c r="I1" s="27"/>
    </row>
    <row r="2" spans="1:9" ht="15.95" customHeight="1">
      <c r="A2" s="26" t="s">
        <v>186</v>
      </c>
      <c r="B2" s="27"/>
      <c r="C2" s="27"/>
      <c r="D2" s="27"/>
      <c r="E2" s="27"/>
      <c r="F2" s="27"/>
      <c r="G2" s="27"/>
      <c r="H2" s="27"/>
      <c r="I2" s="27"/>
    </row>
    <row r="3" spans="1:9" ht="15.2" customHeight="1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5.2" customHeight="1">
      <c r="A4" s="30" t="s">
        <v>1</v>
      </c>
      <c r="B4" s="32" t="s">
        <v>2</v>
      </c>
      <c r="C4" s="36" t="s">
        <v>3</v>
      </c>
      <c r="D4" s="32" t="s">
        <v>4</v>
      </c>
      <c r="E4" s="33"/>
      <c r="F4" s="33"/>
      <c r="G4" s="34" t="s">
        <v>5</v>
      </c>
      <c r="H4" s="35"/>
      <c r="I4" s="35"/>
    </row>
    <row r="5" spans="1:9" ht="15.2" customHeight="1">
      <c r="A5" s="31"/>
      <c r="B5" s="33"/>
      <c r="C5" s="37"/>
      <c r="D5" s="43" t="s">
        <v>6</v>
      </c>
      <c r="E5" s="39" t="s">
        <v>7</v>
      </c>
      <c r="F5" s="40"/>
      <c r="G5" s="39" t="s">
        <v>6</v>
      </c>
      <c r="H5" s="41" t="s">
        <v>7</v>
      </c>
      <c r="I5" s="42"/>
    </row>
    <row r="6" spans="1:9" ht="38.25">
      <c r="A6" s="31"/>
      <c r="B6" s="33"/>
      <c r="C6" s="38"/>
      <c r="D6" s="44"/>
      <c r="E6" s="2" t="s">
        <v>8</v>
      </c>
      <c r="F6" s="2" t="s">
        <v>9</v>
      </c>
      <c r="G6" s="40"/>
      <c r="H6" s="2" t="s">
        <v>8</v>
      </c>
      <c r="I6" s="3" t="s">
        <v>9</v>
      </c>
    </row>
    <row r="7" spans="1:9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>
      <c r="A8" s="10" t="s">
        <v>20</v>
      </c>
      <c r="B8" s="7"/>
      <c r="C8" s="7"/>
      <c r="D8" s="18">
        <f>SUM(D9)</f>
        <v>11999298</v>
      </c>
      <c r="E8" s="18">
        <f t="shared" ref="E8:I8" si="0">SUM(E9)</f>
        <v>0</v>
      </c>
      <c r="F8" s="18">
        <f t="shared" si="0"/>
        <v>11999298</v>
      </c>
      <c r="G8" s="18">
        <f t="shared" si="0"/>
        <v>8999298</v>
      </c>
      <c r="H8" s="18">
        <f t="shared" si="0"/>
        <v>0</v>
      </c>
      <c r="I8" s="18">
        <f t="shared" si="0"/>
        <v>8999298</v>
      </c>
    </row>
    <row r="9" spans="1:9" ht="38.25">
      <c r="A9" s="11" t="s">
        <v>21</v>
      </c>
      <c r="B9" s="12"/>
      <c r="C9" s="12"/>
      <c r="D9" s="19">
        <f>SUM(D10)</f>
        <v>11999298</v>
      </c>
      <c r="E9" s="19">
        <f t="shared" ref="E9:I9" si="1">SUM(E10)</f>
        <v>0</v>
      </c>
      <c r="F9" s="19">
        <f t="shared" si="1"/>
        <v>11999298</v>
      </c>
      <c r="G9" s="19">
        <f t="shared" si="1"/>
        <v>8999298</v>
      </c>
      <c r="H9" s="19">
        <f t="shared" si="1"/>
        <v>0</v>
      </c>
      <c r="I9" s="19">
        <f t="shared" si="1"/>
        <v>8999298</v>
      </c>
    </row>
    <row r="10" spans="1:9" ht="38.25">
      <c r="A10" s="8" t="s">
        <v>22</v>
      </c>
      <c r="B10" s="9" t="s">
        <v>23</v>
      </c>
      <c r="C10" s="9" t="s">
        <v>24</v>
      </c>
      <c r="D10" s="20">
        <f>SUM(E10:F10)</f>
        <v>11999298</v>
      </c>
      <c r="E10" s="20">
        <v>0</v>
      </c>
      <c r="F10" s="20">
        <v>11999298</v>
      </c>
      <c r="G10" s="20">
        <f>SUM(H10:I10)</f>
        <v>8999298</v>
      </c>
      <c r="H10" s="20">
        <v>0</v>
      </c>
      <c r="I10" s="21">
        <v>8999298</v>
      </c>
    </row>
    <row r="11" spans="1:9" ht="15.75" thickBot="1">
      <c r="A11" s="10" t="s">
        <v>25</v>
      </c>
      <c r="B11" s="7"/>
      <c r="C11" s="7"/>
      <c r="D11" s="18">
        <f>D12+D14+D17+D23</f>
        <v>6361097284.7800007</v>
      </c>
      <c r="E11" s="18">
        <f t="shared" ref="E11:I11" si="2">E12+E14+E17+E23</f>
        <v>3583157384.7800002</v>
      </c>
      <c r="F11" s="18">
        <f t="shared" si="2"/>
        <v>2777939900</v>
      </c>
      <c r="G11" s="18">
        <f t="shared" si="2"/>
        <v>860291171.50999999</v>
      </c>
      <c r="H11" s="18">
        <f t="shared" si="2"/>
        <v>572891904.42000008</v>
      </c>
      <c r="I11" s="18">
        <f t="shared" si="2"/>
        <v>287399267.09000003</v>
      </c>
    </row>
    <row r="12" spans="1:9" ht="25.5">
      <c r="A12" s="11" t="s">
        <v>26</v>
      </c>
      <c r="B12" s="12"/>
      <c r="C12" s="12"/>
      <c r="D12" s="19">
        <f>SUM(D13)</f>
        <v>711607690</v>
      </c>
      <c r="E12" s="19">
        <f t="shared" ref="E12:I12" si="3">SUM(E13)</f>
        <v>251894890</v>
      </c>
      <c r="F12" s="19">
        <f t="shared" si="3"/>
        <v>459712800</v>
      </c>
      <c r="G12" s="19">
        <f t="shared" si="3"/>
        <v>0</v>
      </c>
      <c r="H12" s="19">
        <f t="shared" si="3"/>
        <v>0</v>
      </c>
      <c r="I12" s="19">
        <f t="shared" si="3"/>
        <v>0</v>
      </c>
    </row>
    <row r="13" spans="1:9" ht="25.5">
      <c r="A13" s="8" t="s">
        <v>27</v>
      </c>
      <c r="B13" s="9" t="s">
        <v>28</v>
      </c>
      <c r="C13" s="9" t="s">
        <v>29</v>
      </c>
      <c r="D13" s="20">
        <f>SUM(E13:F13)</f>
        <v>711607690</v>
      </c>
      <c r="E13" s="25">
        <v>251894890</v>
      </c>
      <c r="F13" s="25">
        <v>459712800</v>
      </c>
      <c r="G13" s="20">
        <f>SUM(H13:I13)</f>
        <v>0</v>
      </c>
      <c r="H13" s="20">
        <v>0</v>
      </c>
      <c r="I13" s="21">
        <v>0</v>
      </c>
    </row>
    <row r="14" spans="1:9" ht="25.5">
      <c r="A14" s="11" t="s">
        <v>30</v>
      </c>
      <c r="B14" s="12"/>
      <c r="C14" s="12"/>
      <c r="D14" s="19">
        <f>SUM(D15:D16)</f>
        <v>498558690</v>
      </c>
      <c r="E14" s="19">
        <f t="shared" ref="E14:I14" si="4">SUM(E15:E16)</f>
        <v>9878590</v>
      </c>
      <c r="F14" s="19">
        <f t="shared" si="4"/>
        <v>488680100</v>
      </c>
      <c r="G14" s="19">
        <f t="shared" si="4"/>
        <v>194946087.18000001</v>
      </c>
      <c r="H14" s="19">
        <f t="shared" si="4"/>
        <v>2431160.09</v>
      </c>
      <c r="I14" s="19">
        <f t="shared" si="4"/>
        <v>192514927.09</v>
      </c>
    </row>
    <row r="15" spans="1:9" ht="51">
      <c r="A15" s="8" t="s">
        <v>31</v>
      </c>
      <c r="B15" s="9" t="s">
        <v>32</v>
      </c>
      <c r="C15" s="9" t="s">
        <v>33</v>
      </c>
      <c r="D15" s="20">
        <f>SUM(E15:F15)</f>
        <v>253908790</v>
      </c>
      <c r="E15" s="20">
        <v>2539090</v>
      </c>
      <c r="F15" s="20">
        <v>251369700</v>
      </c>
      <c r="G15" s="20">
        <f>SUM(H15:I15)</f>
        <v>170861211.56</v>
      </c>
      <c r="H15" s="20">
        <v>1708613.52</v>
      </c>
      <c r="I15" s="21">
        <v>169152598.03999999</v>
      </c>
    </row>
    <row r="16" spans="1:9" ht="25.5">
      <c r="A16" s="8" t="s">
        <v>34</v>
      </c>
      <c r="B16" s="9" t="s">
        <v>32</v>
      </c>
      <c r="C16" s="9" t="s">
        <v>35</v>
      </c>
      <c r="D16" s="20">
        <f>SUM(E16:F16)</f>
        <v>244649900</v>
      </c>
      <c r="E16" s="25">
        <v>7339500</v>
      </c>
      <c r="F16" s="25">
        <v>237310400</v>
      </c>
      <c r="G16" s="20">
        <f>SUM(H16:I16)</f>
        <v>24084875.620000001</v>
      </c>
      <c r="H16" s="20">
        <v>722546.57</v>
      </c>
      <c r="I16" s="21">
        <v>23362329.050000001</v>
      </c>
    </row>
    <row r="17" spans="1:9" ht="25.5">
      <c r="A17" s="11" t="s">
        <v>36</v>
      </c>
      <c r="B17" s="12"/>
      <c r="C17" s="12"/>
      <c r="D17" s="19">
        <f>SUM(D18:D22)</f>
        <v>5066455440.8600006</v>
      </c>
      <c r="E17" s="19">
        <f t="shared" ref="E17:I17" si="5">SUM(E18:E22)</f>
        <v>3260649640.8600001</v>
      </c>
      <c r="F17" s="19">
        <f t="shared" si="5"/>
        <v>1805805800</v>
      </c>
      <c r="G17" s="19">
        <f t="shared" si="5"/>
        <v>665345084.33000004</v>
      </c>
      <c r="H17" s="19">
        <f t="shared" si="5"/>
        <v>570460744.33000004</v>
      </c>
      <c r="I17" s="19">
        <f t="shared" si="5"/>
        <v>94884340</v>
      </c>
    </row>
    <row r="18" spans="1:9" ht="76.5">
      <c r="A18" s="8" t="s">
        <v>37</v>
      </c>
      <c r="B18" s="9" t="s">
        <v>38</v>
      </c>
      <c r="C18" s="9" t="s">
        <v>39</v>
      </c>
      <c r="D18" s="20">
        <f>SUM(E18:F18)</f>
        <v>263020000</v>
      </c>
      <c r="E18" s="20">
        <v>7890600</v>
      </c>
      <c r="F18" s="20">
        <v>255129400</v>
      </c>
      <c r="G18" s="20">
        <f>SUM(H18:I18)</f>
        <v>9432095.5699999984</v>
      </c>
      <c r="H18" s="20">
        <v>282962.87</v>
      </c>
      <c r="I18" s="21">
        <v>9149132.6999999993</v>
      </c>
    </row>
    <row r="19" spans="1:9" ht="76.5">
      <c r="A19" s="8" t="s">
        <v>40</v>
      </c>
      <c r="B19" s="9" t="s">
        <v>38</v>
      </c>
      <c r="C19" s="9" t="s">
        <v>41</v>
      </c>
      <c r="D19" s="20">
        <f t="shared" ref="D19:D22" si="6">SUM(E19:F19)</f>
        <v>1598635463.9200001</v>
      </c>
      <c r="E19" s="20">
        <v>47959063.920000002</v>
      </c>
      <c r="F19" s="20">
        <v>1550676400</v>
      </c>
      <c r="G19" s="20">
        <f t="shared" ref="G19:G22" si="7">SUM(H19:I19)</f>
        <v>88386811.649999991</v>
      </c>
      <c r="H19" s="20">
        <v>2651604.35</v>
      </c>
      <c r="I19" s="21">
        <v>85735207.299999997</v>
      </c>
    </row>
    <row r="20" spans="1:9" ht="25.5">
      <c r="A20" s="8" t="s">
        <v>42</v>
      </c>
      <c r="B20" s="9" t="s">
        <v>38</v>
      </c>
      <c r="C20" s="9" t="s">
        <v>43</v>
      </c>
      <c r="D20" s="20">
        <f t="shared" si="6"/>
        <v>1210043542.46</v>
      </c>
      <c r="E20" s="20">
        <v>1210043542.46</v>
      </c>
      <c r="F20" s="20">
        <v>0</v>
      </c>
      <c r="G20" s="20">
        <f t="shared" si="7"/>
        <v>567526177.11000001</v>
      </c>
      <c r="H20" s="20">
        <v>567526177.11000001</v>
      </c>
      <c r="I20" s="21">
        <v>0</v>
      </c>
    </row>
    <row r="21" spans="1:9" ht="51">
      <c r="A21" s="8" t="s">
        <v>44</v>
      </c>
      <c r="B21" s="9" t="s">
        <v>38</v>
      </c>
      <c r="C21" s="9" t="s">
        <v>45</v>
      </c>
      <c r="D21" s="20">
        <f t="shared" si="6"/>
        <v>1843891534.48</v>
      </c>
      <c r="E21" s="20">
        <v>1843891534.48</v>
      </c>
      <c r="F21" s="20">
        <v>0</v>
      </c>
      <c r="G21" s="20">
        <f t="shared" si="7"/>
        <v>0</v>
      </c>
      <c r="H21" s="20">
        <v>0</v>
      </c>
      <c r="I21" s="21">
        <v>0</v>
      </c>
    </row>
    <row r="22" spans="1:9" ht="25.5">
      <c r="A22" s="8" t="s">
        <v>46</v>
      </c>
      <c r="B22" s="9" t="s">
        <v>38</v>
      </c>
      <c r="C22" s="9" t="s">
        <v>47</v>
      </c>
      <c r="D22" s="20">
        <f t="shared" si="6"/>
        <v>150864900</v>
      </c>
      <c r="E22" s="20">
        <v>150864900</v>
      </c>
      <c r="F22" s="20">
        <v>0</v>
      </c>
      <c r="G22" s="20">
        <f t="shared" si="7"/>
        <v>0</v>
      </c>
      <c r="H22" s="20">
        <v>0</v>
      </c>
      <c r="I22" s="21">
        <v>0</v>
      </c>
    </row>
    <row r="23" spans="1:9" ht="25.5">
      <c r="A23" s="11" t="s">
        <v>48</v>
      </c>
      <c r="B23" s="12"/>
      <c r="C23" s="12"/>
      <c r="D23" s="19">
        <f>SUM(D24:D25)</f>
        <v>84475463.920000002</v>
      </c>
      <c r="E23" s="19">
        <f t="shared" ref="E23:I23" si="8">SUM(E24:E25)</f>
        <v>60734263.920000002</v>
      </c>
      <c r="F23" s="19">
        <f t="shared" si="8"/>
        <v>23741200</v>
      </c>
      <c r="G23" s="19">
        <f t="shared" si="8"/>
        <v>0</v>
      </c>
      <c r="H23" s="19">
        <f t="shared" si="8"/>
        <v>0</v>
      </c>
      <c r="I23" s="19">
        <f t="shared" si="8"/>
        <v>0</v>
      </c>
    </row>
    <row r="24" spans="1:9" ht="63.75">
      <c r="A24" s="8" t="s">
        <v>49</v>
      </c>
      <c r="B24" s="9" t="s">
        <v>38</v>
      </c>
      <c r="C24" s="9" t="s">
        <v>50</v>
      </c>
      <c r="D24" s="20">
        <f>SUM(E24:F24)</f>
        <v>24475463.920000002</v>
      </c>
      <c r="E24" s="20">
        <v>734263.92</v>
      </c>
      <c r="F24" s="20">
        <v>23741200</v>
      </c>
      <c r="G24" s="20">
        <f>SUM(H24:I24)</f>
        <v>0</v>
      </c>
      <c r="H24" s="20">
        <v>0</v>
      </c>
      <c r="I24" s="21">
        <v>0</v>
      </c>
    </row>
    <row r="25" spans="1:9" ht="38.25">
      <c r="A25" s="8" t="s">
        <v>51</v>
      </c>
      <c r="B25" s="9" t="s">
        <v>38</v>
      </c>
      <c r="C25" s="9" t="s">
        <v>52</v>
      </c>
      <c r="D25" s="20">
        <f>SUM(E25:F25)</f>
        <v>60000000</v>
      </c>
      <c r="E25" s="20">
        <v>60000000</v>
      </c>
      <c r="F25" s="20">
        <v>0</v>
      </c>
      <c r="G25" s="20">
        <f>SUM(H25:I25)</f>
        <v>0</v>
      </c>
      <c r="H25" s="20">
        <v>0</v>
      </c>
      <c r="I25" s="21">
        <v>0</v>
      </c>
    </row>
    <row r="26" spans="1:9" ht="15.75" thickBot="1">
      <c r="A26" s="10" t="s">
        <v>53</v>
      </c>
      <c r="B26" s="7"/>
      <c r="C26" s="7"/>
      <c r="D26" s="18">
        <f>D27+D29</f>
        <v>36701754</v>
      </c>
      <c r="E26" s="18">
        <f t="shared" ref="E26:I26" si="9">E27+E29</f>
        <v>1101054</v>
      </c>
      <c r="F26" s="18">
        <f t="shared" si="9"/>
        <v>35600700</v>
      </c>
      <c r="G26" s="18">
        <f t="shared" si="9"/>
        <v>0</v>
      </c>
      <c r="H26" s="18">
        <f t="shared" si="9"/>
        <v>0</v>
      </c>
      <c r="I26" s="18">
        <f t="shared" si="9"/>
        <v>0</v>
      </c>
    </row>
    <row r="27" spans="1:9" ht="25.5">
      <c r="A27" s="11" t="s">
        <v>54</v>
      </c>
      <c r="B27" s="12"/>
      <c r="C27" s="12"/>
      <c r="D27" s="19">
        <f>SUM(D28)</f>
        <v>2681134</v>
      </c>
      <c r="E27" s="19">
        <f t="shared" ref="E27:I27" si="10">SUM(E28)</f>
        <v>80434</v>
      </c>
      <c r="F27" s="19">
        <f t="shared" si="10"/>
        <v>2600700</v>
      </c>
      <c r="G27" s="19">
        <f t="shared" si="10"/>
        <v>0</v>
      </c>
      <c r="H27" s="19">
        <f t="shared" si="10"/>
        <v>0</v>
      </c>
      <c r="I27" s="19">
        <f t="shared" si="10"/>
        <v>0</v>
      </c>
    </row>
    <row r="28" spans="1:9" ht="51">
      <c r="A28" s="8" t="s">
        <v>55</v>
      </c>
      <c r="B28" s="9" t="s">
        <v>56</v>
      </c>
      <c r="C28" s="9" t="s">
        <v>57</v>
      </c>
      <c r="D28" s="20">
        <f>SUM(E28:F28)</f>
        <v>2681134</v>
      </c>
      <c r="E28" s="20">
        <v>80434</v>
      </c>
      <c r="F28" s="20">
        <v>2600700</v>
      </c>
      <c r="G28" s="20">
        <f>SUM(H28:I28)</f>
        <v>0</v>
      </c>
      <c r="H28" s="20">
        <v>0</v>
      </c>
      <c r="I28" s="21">
        <v>0</v>
      </c>
    </row>
    <row r="29" spans="1:9">
      <c r="A29" s="11" t="s">
        <v>58</v>
      </c>
      <c r="B29" s="12"/>
      <c r="C29" s="12"/>
      <c r="D29" s="19">
        <f>SUM(D30)</f>
        <v>34020620</v>
      </c>
      <c r="E29" s="19">
        <f t="shared" ref="E29:I29" si="11">SUM(E30)</f>
        <v>1020620</v>
      </c>
      <c r="F29" s="19">
        <f t="shared" si="11"/>
        <v>33000000</v>
      </c>
      <c r="G29" s="19">
        <f t="shared" si="11"/>
        <v>0</v>
      </c>
      <c r="H29" s="19">
        <f t="shared" si="11"/>
        <v>0</v>
      </c>
      <c r="I29" s="19">
        <f t="shared" si="11"/>
        <v>0</v>
      </c>
    </row>
    <row r="30" spans="1:9" ht="38.25">
      <c r="A30" s="8" t="s">
        <v>59</v>
      </c>
      <c r="B30" s="9" t="s">
        <v>56</v>
      </c>
      <c r="C30" s="9" t="s">
        <v>60</v>
      </c>
      <c r="D30" s="20">
        <f>SUM(E30:F30)</f>
        <v>34020620</v>
      </c>
      <c r="E30" s="20">
        <v>1020620</v>
      </c>
      <c r="F30" s="20">
        <v>33000000</v>
      </c>
      <c r="G30" s="20">
        <f>SUM(H30:I30)</f>
        <v>0</v>
      </c>
      <c r="H30" s="20">
        <v>0</v>
      </c>
      <c r="I30" s="21">
        <v>0</v>
      </c>
    </row>
    <row r="31" spans="1:9" ht="15.75" thickBot="1">
      <c r="A31" s="10" t="s">
        <v>61</v>
      </c>
      <c r="B31" s="7"/>
      <c r="C31" s="7"/>
      <c r="D31" s="18">
        <f>D32+D38+D48</f>
        <v>1733585430.6500001</v>
      </c>
      <c r="E31" s="18">
        <f t="shared" ref="E31:I31" si="12">E32+E38+E48</f>
        <v>248341430.64999998</v>
      </c>
      <c r="F31" s="18">
        <f t="shared" si="12"/>
        <v>1485244000</v>
      </c>
      <c r="G31" s="18">
        <f t="shared" si="12"/>
        <v>506435048.93000001</v>
      </c>
      <c r="H31" s="18">
        <f t="shared" si="12"/>
        <v>39023643.870000005</v>
      </c>
      <c r="I31" s="18">
        <f t="shared" si="12"/>
        <v>467411405.06000006</v>
      </c>
    </row>
    <row r="32" spans="1:9">
      <c r="A32" s="11" t="s">
        <v>62</v>
      </c>
      <c r="B32" s="12"/>
      <c r="C32" s="12"/>
      <c r="D32" s="19">
        <f>SUM(D33:D37)</f>
        <v>600129300.39999998</v>
      </c>
      <c r="E32" s="19">
        <f t="shared" ref="E32:I32" si="13">SUM(E33:E37)</f>
        <v>215300400.39999998</v>
      </c>
      <c r="F32" s="19">
        <f t="shared" si="13"/>
        <v>384828900</v>
      </c>
      <c r="G32" s="19">
        <f t="shared" si="13"/>
        <v>148768320.31000003</v>
      </c>
      <c r="H32" s="19">
        <f t="shared" si="13"/>
        <v>33684842.760000005</v>
      </c>
      <c r="I32" s="19">
        <f t="shared" si="13"/>
        <v>115083477.55000001</v>
      </c>
    </row>
    <row r="33" spans="1:9" ht="38.25">
      <c r="A33" s="8" t="s">
        <v>63</v>
      </c>
      <c r="B33" s="9" t="s">
        <v>64</v>
      </c>
      <c r="C33" s="9" t="s">
        <v>65</v>
      </c>
      <c r="D33" s="20">
        <f>SUM(E33:F33)</f>
        <v>703055</v>
      </c>
      <c r="E33" s="20">
        <v>703055</v>
      </c>
      <c r="F33" s="20">
        <v>0</v>
      </c>
      <c r="G33" s="20">
        <f>SUM(H33:I33)</f>
        <v>0</v>
      </c>
      <c r="H33" s="20">
        <v>0</v>
      </c>
      <c r="I33" s="21">
        <v>0</v>
      </c>
    </row>
    <row r="34" spans="1:9" ht="38.25">
      <c r="A34" s="8" t="s">
        <v>66</v>
      </c>
      <c r="B34" s="9" t="s">
        <v>64</v>
      </c>
      <c r="C34" s="9" t="s">
        <v>67</v>
      </c>
      <c r="D34" s="20">
        <f t="shared" ref="D34:D37" si="14">SUM(E34:F34)</f>
        <v>37499691</v>
      </c>
      <c r="E34" s="25">
        <v>1124991</v>
      </c>
      <c r="F34" s="25">
        <v>36374700</v>
      </c>
      <c r="G34" s="20">
        <f t="shared" ref="G34:G37" si="15">SUM(H34:I34)</f>
        <v>24811740.330000002</v>
      </c>
      <c r="H34" s="20">
        <v>744352.37</v>
      </c>
      <c r="I34" s="21">
        <v>24067387.960000001</v>
      </c>
    </row>
    <row r="35" spans="1:9" ht="25.5">
      <c r="A35" s="8" t="s">
        <v>68</v>
      </c>
      <c r="B35" s="9" t="s">
        <v>64</v>
      </c>
      <c r="C35" s="9" t="s">
        <v>69</v>
      </c>
      <c r="D35" s="20">
        <f t="shared" si="14"/>
        <v>419824337.39999998</v>
      </c>
      <c r="E35" s="25">
        <v>71370137.399999991</v>
      </c>
      <c r="F35" s="25">
        <v>348454200</v>
      </c>
      <c r="G35" s="20">
        <f t="shared" si="15"/>
        <v>109657939.30000001</v>
      </c>
      <c r="H35" s="20">
        <v>18641849.710000001</v>
      </c>
      <c r="I35" s="21">
        <v>91016089.590000004</v>
      </c>
    </row>
    <row r="36" spans="1:9" ht="38.25">
      <c r="A36" s="8" t="s">
        <v>70</v>
      </c>
      <c r="B36" s="9" t="s">
        <v>64</v>
      </c>
      <c r="C36" s="9" t="s">
        <v>71</v>
      </c>
      <c r="D36" s="20">
        <f t="shared" si="14"/>
        <v>57296945</v>
      </c>
      <c r="E36" s="20">
        <v>57296945</v>
      </c>
      <c r="F36" s="20">
        <v>0</v>
      </c>
      <c r="G36" s="20">
        <f t="shared" si="15"/>
        <v>0</v>
      </c>
      <c r="H36" s="20">
        <v>0</v>
      </c>
      <c r="I36" s="21">
        <v>0</v>
      </c>
    </row>
    <row r="37" spans="1:9" ht="51">
      <c r="A37" s="8" t="s">
        <v>72</v>
      </c>
      <c r="B37" s="9" t="s">
        <v>64</v>
      </c>
      <c r="C37" s="9" t="s">
        <v>73</v>
      </c>
      <c r="D37" s="20">
        <f t="shared" si="14"/>
        <v>84805272</v>
      </c>
      <c r="E37" s="20">
        <v>84805272</v>
      </c>
      <c r="F37" s="20">
        <v>0</v>
      </c>
      <c r="G37" s="20">
        <f t="shared" si="15"/>
        <v>14298640.68</v>
      </c>
      <c r="H37" s="20">
        <v>14298640.68</v>
      </c>
      <c r="I37" s="21">
        <v>0</v>
      </c>
    </row>
    <row r="38" spans="1:9">
      <c r="A38" s="11" t="s">
        <v>74</v>
      </c>
      <c r="B38" s="12"/>
      <c r="C38" s="12"/>
      <c r="D38" s="19">
        <f>SUM(D39:D47)</f>
        <v>901455653.60000002</v>
      </c>
      <c r="E38" s="19">
        <f t="shared" ref="E38:I38" si="16">SUM(E39:E47)</f>
        <v>2995253.6</v>
      </c>
      <c r="F38" s="19">
        <f t="shared" si="16"/>
        <v>898460400</v>
      </c>
      <c r="G38" s="19">
        <f t="shared" si="16"/>
        <v>292457834.67000002</v>
      </c>
      <c r="H38" s="19">
        <f t="shared" si="16"/>
        <v>716317.15</v>
      </c>
      <c r="I38" s="19">
        <f t="shared" si="16"/>
        <v>291741517.52000004</v>
      </c>
    </row>
    <row r="39" spans="1:9" ht="51">
      <c r="A39" s="8" t="s">
        <v>75</v>
      </c>
      <c r="B39" s="9" t="s">
        <v>76</v>
      </c>
      <c r="C39" s="9" t="s">
        <v>77</v>
      </c>
      <c r="D39" s="20">
        <f>SUM(E39:F39)</f>
        <v>234400</v>
      </c>
      <c r="E39" s="20">
        <v>0</v>
      </c>
      <c r="F39" s="20">
        <v>234400</v>
      </c>
      <c r="G39" s="20">
        <f>SUM(H39:I39)</f>
        <v>78120</v>
      </c>
      <c r="H39" s="20">
        <v>0</v>
      </c>
      <c r="I39" s="21">
        <v>78120</v>
      </c>
    </row>
    <row r="40" spans="1:9" ht="51">
      <c r="A40" s="8" t="s">
        <v>78</v>
      </c>
      <c r="B40" s="9" t="s">
        <v>76</v>
      </c>
      <c r="C40" s="9" t="s">
        <v>79</v>
      </c>
      <c r="D40" s="20">
        <f t="shared" ref="D40:D47" si="17">SUM(E40:F40)</f>
        <v>6015200</v>
      </c>
      <c r="E40" s="20">
        <v>0</v>
      </c>
      <c r="F40" s="20">
        <v>6015200</v>
      </c>
      <c r="G40" s="20">
        <f t="shared" ref="G40:G47" si="18">SUM(H40:I40)</f>
        <v>2105040</v>
      </c>
      <c r="H40" s="20">
        <v>0</v>
      </c>
      <c r="I40" s="21">
        <v>2105040</v>
      </c>
    </row>
    <row r="41" spans="1:9" ht="51">
      <c r="A41" s="8" t="s">
        <v>75</v>
      </c>
      <c r="B41" s="9" t="s">
        <v>80</v>
      </c>
      <c r="C41" s="9" t="s">
        <v>81</v>
      </c>
      <c r="D41" s="20">
        <f t="shared" si="17"/>
        <v>78100</v>
      </c>
      <c r="E41" s="20">
        <v>0</v>
      </c>
      <c r="F41" s="20">
        <v>78100</v>
      </c>
      <c r="G41" s="20">
        <f t="shared" si="18"/>
        <v>52080</v>
      </c>
      <c r="H41" s="20">
        <v>0</v>
      </c>
      <c r="I41" s="21">
        <v>52080</v>
      </c>
    </row>
    <row r="42" spans="1:9" ht="51">
      <c r="A42" s="8" t="s">
        <v>78</v>
      </c>
      <c r="B42" s="9" t="s">
        <v>80</v>
      </c>
      <c r="C42" s="9" t="s">
        <v>82</v>
      </c>
      <c r="D42" s="20">
        <f t="shared" si="17"/>
        <v>1484300</v>
      </c>
      <c r="E42" s="20">
        <v>0</v>
      </c>
      <c r="F42" s="20">
        <v>1484300</v>
      </c>
      <c r="G42" s="20">
        <f t="shared" si="18"/>
        <v>566008</v>
      </c>
      <c r="H42" s="20">
        <v>0</v>
      </c>
      <c r="I42" s="21">
        <v>566008</v>
      </c>
    </row>
    <row r="43" spans="1:9" ht="51">
      <c r="A43" s="8" t="s">
        <v>75</v>
      </c>
      <c r="B43" s="9" t="s">
        <v>64</v>
      </c>
      <c r="C43" s="9" t="s">
        <v>83</v>
      </c>
      <c r="D43" s="20">
        <f t="shared" si="17"/>
        <v>23514100</v>
      </c>
      <c r="E43" s="20">
        <v>0</v>
      </c>
      <c r="F43" s="20">
        <v>23514100</v>
      </c>
      <c r="G43" s="20">
        <f t="shared" si="18"/>
        <v>7701653.7000000002</v>
      </c>
      <c r="H43" s="20">
        <v>0</v>
      </c>
      <c r="I43" s="21">
        <v>7701653.7000000002</v>
      </c>
    </row>
    <row r="44" spans="1:9" ht="51">
      <c r="A44" s="8" t="s">
        <v>84</v>
      </c>
      <c r="B44" s="9" t="s">
        <v>64</v>
      </c>
      <c r="C44" s="9" t="s">
        <v>85</v>
      </c>
      <c r="D44" s="20">
        <f t="shared" si="17"/>
        <v>71508453.599999994</v>
      </c>
      <c r="E44" s="25">
        <v>2145253.6</v>
      </c>
      <c r="F44" s="25">
        <v>69363200</v>
      </c>
      <c r="G44" s="20">
        <f t="shared" si="18"/>
        <v>23877241.139999997</v>
      </c>
      <c r="H44" s="20">
        <v>716317.15</v>
      </c>
      <c r="I44" s="21">
        <v>23160923.989999998</v>
      </c>
    </row>
    <row r="45" spans="1:9" ht="38.25">
      <c r="A45" s="8" t="s">
        <v>86</v>
      </c>
      <c r="B45" s="9" t="s">
        <v>64</v>
      </c>
      <c r="C45" s="9" t="s">
        <v>87</v>
      </c>
      <c r="D45" s="20">
        <f t="shared" si="17"/>
        <v>5000000</v>
      </c>
      <c r="E45" s="20">
        <v>850000</v>
      </c>
      <c r="F45" s="20">
        <v>4150000</v>
      </c>
      <c r="G45" s="20">
        <f t="shared" si="18"/>
        <v>0</v>
      </c>
      <c r="H45" s="20">
        <v>0</v>
      </c>
      <c r="I45" s="21">
        <v>0</v>
      </c>
    </row>
    <row r="46" spans="1:9" ht="38.25">
      <c r="A46" s="8" t="s">
        <v>88</v>
      </c>
      <c r="B46" s="9" t="s">
        <v>64</v>
      </c>
      <c r="C46" s="9" t="s">
        <v>89</v>
      </c>
      <c r="D46" s="20">
        <f t="shared" si="17"/>
        <v>734249900</v>
      </c>
      <c r="E46" s="20">
        <v>0</v>
      </c>
      <c r="F46" s="20">
        <v>734249900</v>
      </c>
      <c r="G46" s="20">
        <f t="shared" si="18"/>
        <v>238169755.16</v>
      </c>
      <c r="H46" s="20">
        <v>0</v>
      </c>
      <c r="I46" s="21">
        <v>238169755.16</v>
      </c>
    </row>
    <row r="47" spans="1:9" ht="51">
      <c r="A47" s="8" t="s">
        <v>78</v>
      </c>
      <c r="B47" s="9" t="s">
        <v>64</v>
      </c>
      <c r="C47" s="9" t="s">
        <v>90</v>
      </c>
      <c r="D47" s="20">
        <f t="shared" si="17"/>
        <v>59371200</v>
      </c>
      <c r="E47" s="20">
        <v>0</v>
      </c>
      <c r="F47" s="20">
        <v>59371200</v>
      </c>
      <c r="G47" s="20">
        <f t="shared" si="18"/>
        <v>19907936.670000002</v>
      </c>
      <c r="H47" s="20">
        <v>0</v>
      </c>
      <c r="I47" s="21">
        <v>19907936.670000002</v>
      </c>
    </row>
    <row r="48" spans="1:9">
      <c r="A48" s="11" t="s">
        <v>91</v>
      </c>
      <c r="B48" s="12"/>
      <c r="C48" s="12"/>
      <c r="D48" s="19">
        <f>SUM(D49:D52)</f>
        <v>232000476.65000001</v>
      </c>
      <c r="E48" s="19">
        <f t="shared" ref="E48:I48" si="19">SUM(E49:E52)</f>
        <v>30045776.649999999</v>
      </c>
      <c r="F48" s="19">
        <f t="shared" si="19"/>
        <v>201954700</v>
      </c>
      <c r="G48" s="19">
        <f t="shared" si="19"/>
        <v>65208893.950000003</v>
      </c>
      <c r="H48" s="19">
        <f t="shared" si="19"/>
        <v>4622483.96</v>
      </c>
      <c r="I48" s="19">
        <f t="shared" si="19"/>
        <v>60586409.990000002</v>
      </c>
    </row>
    <row r="49" spans="1:9">
      <c r="A49" s="8" t="s">
        <v>92</v>
      </c>
      <c r="B49" s="9" t="s">
        <v>32</v>
      </c>
      <c r="C49" s="9" t="s">
        <v>93</v>
      </c>
      <c r="D49" s="20">
        <f>SUM(E49:F49)</f>
        <v>3047490</v>
      </c>
      <c r="E49" s="20">
        <v>3047490</v>
      </c>
      <c r="F49" s="20">
        <v>0</v>
      </c>
      <c r="G49" s="20">
        <f>SUM(H49:I49)</f>
        <v>0</v>
      </c>
      <c r="H49" s="20">
        <v>0</v>
      </c>
      <c r="I49" s="21">
        <v>0</v>
      </c>
    </row>
    <row r="50" spans="1:9" ht="38.25">
      <c r="A50" s="8" t="s">
        <v>94</v>
      </c>
      <c r="B50" s="9" t="s">
        <v>32</v>
      </c>
      <c r="C50" s="9" t="s">
        <v>95</v>
      </c>
      <c r="D50" s="20">
        <f t="shared" ref="D50:D52" si="20">SUM(E50:F50)</f>
        <v>35325876.289999999</v>
      </c>
      <c r="E50" s="20">
        <v>1059776.29</v>
      </c>
      <c r="F50" s="20">
        <v>34266100</v>
      </c>
      <c r="G50" s="20">
        <f t="shared" ref="G50:G52" si="21">SUM(H50:I50)</f>
        <v>10597762.880000001</v>
      </c>
      <c r="H50" s="20">
        <v>317932.89</v>
      </c>
      <c r="I50" s="21">
        <v>10279829.99</v>
      </c>
    </row>
    <row r="51" spans="1:9">
      <c r="A51" s="8" t="s">
        <v>92</v>
      </c>
      <c r="B51" s="9" t="s">
        <v>32</v>
      </c>
      <c r="C51" s="9" t="s">
        <v>96</v>
      </c>
      <c r="D51" s="20">
        <f t="shared" si="20"/>
        <v>20752265</v>
      </c>
      <c r="E51" s="20">
        <v>20752265</v>
      </c>
      <c r="F51" s="20">
        <v>0</v>
      </c>
      <c r="G51" s="20">
        <f t="shared" si="21"/>
        <v>2748677.46</v>
      </c>
      <c r="H51" s="20">
        <v>2748677.46</v>
      </c>
      <c r="I51" s="21">
        <v>0</v>
      </c>
    </row>
    <row r="52" spans="1:9" ht="38.25">
      <c r="A52" s="8" t="s">
        <v>94</v>
      </c>
      <c r="B52" s="9" t="s">
        <v>32</v>
      </c>
      <c r="C52" s="9" t="s">
        <v>97</v>
      </c>
      <c r="D52" s="20">
        <f t="shared" si="20"/>
        <v>172874845.36000001</v>
      </c>
      <c r="E52" s="20">
        <v>5186245.3600000003</v>
      </c>
      <c r="F52" s="20">
        <v>167688600</v>
      </c>
      <c r="G52" s="20">
        <f t="shared" si="21"/>
        <v>51862453.609999999</v>
      </c>
      <c r="H52" s="20">
        <v>1555873.61</v>
      </c>
      <c r="I52" s="21">
        <v>50306580</v>
      </c>
    </row>
    <row r="53" spans="1:9" ht="15.75" thickBot="1">
      <c r="A53" s="10" t="s">
        <v>98</v>
      </c>
      <c r="B53" s="7"/>
      <c r="C53" s="7"/>
      <c r="D53" s="18">
        <f>D54+D56+D58+D61+D63+D65+D67</f>
        <v>1444331116.5</v>
      </c>
      <c r="E53" s="18">
        <f t="shared" ref="E53:I53" si="22">E54+E56+E58+E61+E63+E65+E67</f>
        <v>120602716.5</v>
      </c>
      <c r="F53" s="18">
        <f t="shared" si="22"/>
        <v>1323728400</v>
      </c>
      <c r="G53" s="18">
        <f t="shared" si="22"/>
        <v>609034590.13</v>
      </c>
      <c r="H53" s="18">
        <f t="shared" si="22"/>
        <v>45136965.25</v>
      </c>
      <c r="I53" s="18">
        <f t="shared" si="22"/>
        <v>563897624.88</v>
      </c>
    </row>
    <row r="54" spans="1:9" ht="38.25">
      <c r="A54" s="11" t="s">
        <v>99</v>
      </c>
      <c r="B54" s="12"/>
      <c r="C54" s="12"/>
      <c r="D54" s="19">
        <f>SUM(D55)</f>
        <v>956402000</v>
      </c>
      <c r="E54" s="19">
        <f t="shared" ref="E54:I54" si="23">SUM(E55)</f>
        <v>77802500</v>
      </c>
      <c r="F54" s="19">
        <f t="shared" si="23"/>
        <v>878599500</v>
      </c>
      <c r="G54" s="19">
        <f t="shared" si="23"/>
        <v>513877013.82999998</v>
      </c>
      <c r="H54" s="19">
        <f t="shared" si="23"/>
        <v>35241678.640000001</v>
      </c>
      <c r="I54" s="19">
        <f t="shared" si="23"/>
        <v>478635335.19</v>
      </c>
    </row>
    <row r="55" spans="1:9">
      <c r="A55" s="8" t="s">
        <v>100</v>
      </c>
      <c r="B55" s="9" t="s">
        <v>76</v>
      </c>
      <c r="C55" s="9" t="s">
        <v>101</v>
      </c>
      <c r="D55" s="20">
        <f>SUM(E55:F55)</f>
        <v>956402000</v>
      </c>
      <c r="E55" s="25">
        <v>77802500</v>
      </c>
      <c r="F55" s="25">
        <v>878599500</v>
      </c>
      <c r="G55" s="20">
        <f>SUM(H55:I55)</f>
        <v>513877013.82999998</v>
      </c>
      <c r="H55" s="20">
        <v>35241678.640000001</v>
      </c>
      <c r="I55" s="21">
        <v>478635335.19</v>
      </c>
    </row>
    <row r="56" spans="1:9" ht="25.5">
      <c r="A56" s="11" t="s">
        <v>102</v>
      </c>
      <c r="B56" s="12"/>
      <c r="C56" s="12"/>
      <c r="D56" s="19">
        <f>SUM(D57)</f>
        <v>104292500</v>
      </c>
      <c r="E56" s="19">
        <f t="shared" ref="E56:I56" si="24">SUM(E57)</f>
        <v>3128800</v>
      </c>
      <c r="F56" s="19">
        <f t="shared" si="24"/>
        <v>101163700</v>
      </c>
      <c r="G56" s="19">
        <f t="shared" si="24"/>
        <v>73207345.299999997</v>
      </c>
      <c r="H56" s="19">
        <f t="shared" si="24"/>
        <v>2196237.91</v>
      </c>
      <c r="I56" s="19">
        <f t="shared" si="24"/>
        <v>71011107.390000001</v>
      </c>
    </row>
    <row r="57" spans="1:9" ht="51">
      <c r="A57" s="8" t="s">
        <v>103</v>
      </c>
      <c r="B57" s="9" t="s">
        <v>76</v>
      </c>
      <c r="C57" s="9" t="s">
        <v>104</v>
      </c>
      <c r="D57" s="20">
        <f>SUM(E57:F57)</f>
        <v>104292500</v>
      </c>
      <c r="E57" s="20">
        <v>3128800</v>
      </c>
      <c r="F57" s="20">
        <v>101163700</v>
      </c>
      <c r="G57" s="20">
        <f>SUM(H57:I57)</f>
        <v>73207345.299999997</v>
      </c>
      <c r="H57" s="20">
        <v>2196237.91</v>
      </c>
      <c r="I57" s="21">
        <v>71011107.390000001</v>
      </c>
    </row>
    <row r="58" spans="1:9" ht="25.5">
      <c r="A58" s="11" t="s">
        <v>105</v>
      </c>
      <c r="B58" s="12"/>
      <c r="C58" s="12"/>
      <c r="D58" s="19">
        <f>SUM(D59:D60)</f>
        <v>57077216.5</v>
      </c>
      <c r="E58" s="19">
        <f t="shared" ref="E58:I58" si="25">SUM(E59:E60)</f>
        <v>1712316.5</v>
      </c>
      <c r="F58" s="19">
        <f t="shared" si="25"/>
        <v>55364900</v>
      </c>
      <c r="G58" s="19">
        <f t="shared" si="25"/>
        <v>9568000</v>
      </c>
      <c r="H58" s="19">
        <f t="shared" si="25"/>
        <v>287040</v>
      </c>
      <c r="I58" s="19">
        <f t="shared" si="25"/>
        <v>9280960</v>
      </c>
    </row>
    <row r="59" spans="1:9" ht="38.25">
      <c r="A59" s="8" t="s">
        <v>106</v>
      </c>
      <c r="B59" s="9" t="s">
        <v>76</v>
      </c>
      <c r="C59" s="9" t="s">
        <v>107</v>
      </c>
      <c r="D59" s="20">
        <f>SUM(E59:F59)</f>
        <v>38005154.600000001</v>
      </c>
      <c r="E59" s="25">
        <v>1140154.5999999999</v>
      </c>
      <c r="F59" s="25">
        <v>36865000</v>
      </c>
      <c r="G59" s="20">
        <f>SUM(H59:I59)</f>
        <v>9568000</v>
      </c>
      <c r="H59" s="20">
        <v>287040</v>
      </c>
      <c r="I59" s="21">
        <v>9280960</v>
      </c>
    </row>
    <row r="60" spans="1:9" ht="38.25">
      <c r="A60" s="8" t="s">
        <v>108</v>
      </c>
      <c r="B60" s="9" t="s">
        <v>76</v>
      </c>
      <c r="C60" s="9" t="s">
        <v>109</v>
      </c>
      <c r="D60" s="20">
        <f>SUM(E60:F60)</f>
        <v>19072061.899999999</v>
      </c>
      <c r="E60" s="25">
        <v>572161.9</v>
      </c>
      <c r="F60" s="25">
        <v>18499900</v>
      </c>
      <c r="G60" s="20">
        <f>SUM(H60:I60)</f>
        <v>0</v>
      </c>
      <c r="H60" s="20">
        <v>0</v>
      </c>
      <c r="I60" s="21">
        <v>0</v>
      </c>
    </row>
    <row r="61" spans="1:9" ht="38.25">
      <c r="A61" s="11" t="s">
        <v>110</v>
      </c>
      <c r="B61" s="12"/>
      <c r="C61" s="12"/>
      <c r="D61" s="19">
        <f>SUM(D62)</f>
        <v>55160800</v>
      </c>
      <c r="E61" s="19">
        <f t="shared" ref="E61:I61" si="26">SUM(E62)</f>
        <v>1654900</v>
      </c>
      <c r="F61" s="19">
        <f t="shared" si="26"/>
        <v>53505900</v>
      </c>
      <c r="G61" s="19">
        <f t="shared" si="26"/>
        <v>0</v>
      </c>
      <c r="H61" s="19">
        <f t="shared" si="26"/>
        <v>0</v>
      </c>
      <c r="I61" s="19">
        <f t="shared" si="26"/>
        <v>0</v>
      </c>
    </row>
    <row r="62" spans="1:9" ht="51">
      <c r="A62" s="8" t="s">
        <v>111</v>
      </c>
      <c r="B62" s="9" t="s">
        <v>76</v>
      </c>
      <c r="C62" s="9" t="s">
        <v>112</v>
      </c>
      <c r="D62" s="20">
        <f>SUM(E62:F62)</f>
        <v>55160800</v>
      </c>
      <c r="E62" s="20">
        <v>1654900</v>
      </c>
      <c r="F62" s="20">
        <v>53505900</v>
      </c>
      <c r="G62" s="20">
        <f>SUM(H62:I62)</f>
        <v>0</v>
      </c>
      <c r="H62" s="20">
        <v>0</v>
      </c>
      <c r="I62" s="21">
        <v>0</v>
      </c>
    </row>
    <row r="63" spans="1:9" ht="25.5">
      <c r="A63" s="11" t="s">
        <v>113</v>
      </c>
      <c r="B63" s="12"/>
      <c r="C63" s="12"/>
      <c r="D63" s="19">
        <f>SUM(D64)</f>
        <v>49221100</v>
      </c>
      <c r="E63" s="19">
        <f t="shared" ref="E63:I63" si="27">SUM(E64)</f>
        <v>29638800</v>
      </c>
      <c r="F63" s="19">
        <f t="shared" si="27"/>
        <v>19582300</v>
      </c>
      <c r="G63" s="19">
        <f t="shared" si="27"/>
        <v>12305275</v>
      </c>
      <c r="H63" s="19">
        <f t="shared" si="27"/>
        <v>7409700</v>
      </c>
      <c r="I63" s="19">
        <f t="shared" si="27"/>
        <v>4895575</v>
      </c>
    </row>
    <row r="64" spans="1:9" ht="25.5">
      <c r="A64" s="8" t="s">
        <v>114</v>
      </c>
      <c r="B64" s="9" t="s">
        <v>76</v>
      </c>
      <c r="C64" s="9" t="s">
        <v>115</v>
      </c>
      <c r="D64" s="20">
        <f>SUM(E64:F64)</f>
        <v>49221100</v>
      </c>
      <c r="E64" s="20">
        <v>29638800</v>
      </c>
      <c r="F64" s="20">
        <v>19582300</v>
      </c>
      <c r="G64" s="20">
        <f>SUM(H64:I64)</f>
        <v>12305275</v>
      </c>
      <c r="H64" s="20">
        <v>7409700</v>
      </c>
      <c r="I64" s="21">
        <v>4895575</v>
      </c>
    </row>
    <row r="65" spans="1:9" ht="38.25">
      <c r="A65" s="11" t="s">
        <v>116</v>
      </c>
      <c r="B65" s="12"/>
      <c r="C65" s="12"/>
      <c r="D65" s="19">
        <f>SUM(D66)</f>
        <v>220388500</v>
      </c>
      <c r="E65" s="19">
        <f t="shared" ref="E65:I65" si="28">SUM(E66)</f>
        <v>6611700</v>
      </c>
      <c r="F65" s="19">
        <f t="shared" si="28"/>
        <v>213776800</v>
      </c>
      <c r="G65" s="19">
        <f t="shared" si="28"/>
        <v>76956</v>
      </c>
      <c r="H65" s="19">
        <f t="shared" si="28"/>
        <v>2308.6999999999998</v>
      </c>
      <c r="I65" s="19">
        <f t="shared" si="28"/>
        <v>74647.3</v>
      </c>
    </row>
    <row r="66" spans="1:9" ht="51">
      <c r="A66" s="8" t="s">
        <v>117</v>
      </c>
      <c r="B66" s="9" t="s">
        <v>76</v>
      </c>
      <c r="C66" s="9" t="s">
        <v>118</v>
      </c>
      <c r="D66" s="20">
        <f>SUM(E66:F66)</f>
        <v>220388500</v>
      </c>
      <c r="E66" s="20">
        <v>6611700</v>
      </c>
      <c r="F66" s="20">
        <v>213776800</v>
      </c>
      <c r="G66" s="20">
        <f>SUM(H66:I66)</f>
        <v>76956</v>
      </c>
      <c r="H66" s="20">
        <v>2308.6999999999998</v>
      </c>
      <c r="I66" s="21">
        <v>74647.3</v>
      </c>
    </row>
    <row r="67" spans="1:9">
      <c r="A67" s="11" t="s">
        <v>119</v>
      </c>
      <c r="B67" s="12"/>
      <c r="C67" s="12"/>
      <c r="D67" s="19">
        <f>SUM(D68)</f>
        <v>1789000</v>
      </c>
      <c r="E67" s="19">
        <f t="shared" ref="E67:I67" si="29">SUM(E68)</f>
        <v>53700</v>
      </c>
      <c r="F67" s="19">
        <f t="shared" si="29"/>
        <v>1735300</v>
      </c>
      <c r="G67" s="19">
        <f t="shared" si="29"/>
        <v>0</v>
      </c>
      <c r="H67" s="19">
        <f t="shared" si="29"/>
        <v>0</v>
      </c>
      <c r="I67" s="19">
        <f t="shared" si="29"/>
        <v>0</v>
      </c>
    </row>
    <row r="68" spans="1:9">
      <c r="A68" s="8" t="s">
        <v>120</v>
      </c>
      <c r="B68" s="9" t="s">
        <v>76</v>
      </c>
      <c r="C68" s="9" t="s">
        <v>121</v>
      </c>
      <c r="D68" s="20">
        <f>SUM(E68:F68)</f>
        <v>1789000</v>
      </c>
      <c r="E68" s="20">
        <v>53700</v>
      </c>
      <c r="F68" s="20">
        <v>1735300</v>
      </c>
      <c r="G68" s="20">
        <f>SUM(H68:I68)</f>
        <v>0</v>
      </c>
      <c r="H68" s="20">
        <v>0</v>
      </c>
      <c r="I68" s="21">
        <v>0</v>
      </c>
    </row>
    <row r="69" spans="1:9" ht="15.75" thickBot="1">
      <c r="A69" s="10" t="s">
        <v>122</v>
      </c>
      <c r="B69" s="7"/>
      <c r="C69" s="7"/>
      <c r="D69" s="18">
        <f>D70+D74+D80+D82+D84</f>
        <v>2419442409.0599999</v>
      </c>
      <c r="E69" s="18">
        <f t="shared" ref="E69:I69" si="30">E70+E74+E80+E82+E84</f>
        <v>1671387209.0599999</v>
      </c>
      <c r="F69" s="18">
        <f t="shared" si="30"/>
        <v>748055200</v>
      </c>
      <c r="G69" s="18">
        <f t="shared" si="30"/>
        <v>760789758.70999992</v>
      </c>
      <c r="H69" s="18">
        <f t="shared" si="30"/>
        <v>555641856.33000004</v>
      </c>
      <c r="I69" s="18">
        <f t="shared" si="30"/>
        <v>205147902.38</v>
      </c>
    </row>
    <row r="70" spans="1:9">
      <c r="A70" s="11" t="s">
        <v>123</v>
      </c>
      <c r="B70" s="12"/>
      <c r="C70" s="12"/>
      <c r="D70" s="19">
        <f>SUM(D71:D73)</f>
        <v>1702944828.76</v>
      </c>
      <c r="E70" s="19">
        <f t="shared" ref="E70:I70" si="31">SUM(E71:E73)</f>
        <v>1628534228.76</v>
      </c>
      <c r="F70" s="19">
        <f t="shared" si="31"/>
        <v>74410600</v>
      </c>
      <c r="G70" s="19">
        <f t="shared" si="31"/>
        <v>554883762.13999999</v>
      </c>
      <c r="H70" s="19">
        <f t="shared" si="31"/>
        <v>540660300.86000001</v>
      </c>
      <c r="I70" s="19">
        <f t="shared" si="31"/>
        <v>14223461.279999999</v>
      </c>
    </row>
    <row r="71" spans="1:9" ht="51">
      <c r="A71" s="8" t="s">
        <v>124</v>
      </c>
      <c r="B71" s="9" t="s">
        <v>19</v>
      </c>
      <c r="C71" s="9" t="s">
        <v>125</v>
      </c>
      <c r="D71" s="20">
        <f>SUM(E71:F71)</f>
        <v>1620661600</v>
      </c>
      <c r="E71" s="20">
        <v>1620661600</v>
      </c>
      <c r="F71" s="20">
        <v>0</v>
      </c>
      <c r="G71" s="20">
        <f>SUM(H71:I71)</f>
        <v>540220400</v>
      </c>
      <c r="H71" s="20">
        <v>540220400</v>
      </c>
      <c r="I71" s="21">
        <v>0</v>
      </c>
    </row>
    <row r="72" spans="1:9" ht="51">
      <c r="A72" s="8" t="s">
        <v>126</v>
      </c>
      <c r="B72" s="9" t="s">
        <v>64</v>
      </c>
      <c r="C72" s="9" t="s">
        <v>127</v>
      </c>
      <c r="D72" s="20">
        <f t="shared" ref="D72:D73" si="32">SUM(E72:F72)</f>
        <v>76711958.760000005</v>
      </c>
      <c r="E72" s="25">
        <v>2301358.7600000002</v>
      </c>
      <c r="F72" s="25">
        <v>74410600</v>
      </c>
      <c r="G72" s="20">
        <f t="shared" ref="G72:G73" si="33">SUM(H72:I72)</f>
        <v>14663362.139999999</v>
      </c>
      <c r="H72" s="20">
        <v>439900.86</v>
      </c>
      <c r="I72" s="21">
        <v>14223461.279999999</v>
      </c>
    </row>
    <row r="73" spans="1:9" ht="51">
      <c r="A73" s="8" t="s">
        <v>128</v>
      </c>
      <c r="B73" s="9" t="s">
        <v>64</v>
      </c>
      <c r="C73" s="9" t="s">
        <v>129</v>
      </c>
      <c r="D73" s="20">
        <f t="shared" si="32"/>
        <v>5571270</v>
      </c>
      <c r="E73" s="20">
        <v>5571270</v>
      </c>
      <c r="F73" s="20">
        <v>0</v>
      </c>
      <c r="G73" s="20">
        <f t="shared" si="33"/>
        <v>0</v>
      </c>
      <c r="H73" s="20">
        <v>0</v>
      </c>
      <c r="I73" s="21">
        <v>0</v>
      </c>
    </row>
    <row r="74" spans="1:9">
      <c r="A74" s="11" t="s">
        <v>130</v>
      </c>
      <c r="B74" s="12"/>
      <c r="C74" s="12"/>
      <c r="D74" s="19">
        <f>SUM(D75:D79)</f>
        <v>360598200</v>
      </c>
      <c r="E74" s="19">
        <f t="shared" ref="E74:I74" si="34">SUM(E75:E79)</f>
        <v>32176000</v>
      </c>
      <c r="F74" s="19">
        <f t="shared" si="34"/>
        <v>328422200</v>
      </c>
      <c r="G74" s="19">
        <f t="shared" si="34"/>
        <v>116788252</v>
      </c>
      <c r="H74" s="19">
        <f t="shared" si="34"/>
        <v>12308016.939999999</v>
      </c>
      <c r="I74" s="19">
        <f t="shared" si="34"/>
        <v>104480235.06</v>
      </c>
    </row>
    <row r="75" spans="1:9" ht="38.25">
      <c r="A75" s="8" t="s">
        <v>131</v>
      </c>
      <c r="B75" s="9" t="s">
        <v>76</v>
      </c>
      <c r="C75" s="9" t="s">
        <v>132</v>
      </c>
      <c r="D75" s="20">
        <f>SUM(E75:F75)</f>
        <v>20000000</v>
      </c>
      <c r="E75" s="25">
        <v>600006.43999999994</v>
      </c>
      <c r="F75" s="25">
        <v>19399993.559999999</v>
      </c>
      <c r="G75" s="20">
        <f>SUM(H75:I75)</f>
        <v>0</v>
      </c>
      <c r="H75" s="20">
        <v>0</v>
      </c>
      <c r="I75" s="21">
        <v>0</v>
      </c>
    </row>
    <row r="76" spans="1:9" ht="51">
      <c r="A76" s="8" t="s">
        <v>133</v>
      </c>
      <c r="B76" s="9" t="s">
        <v>76</v>
      </c>
      <c r="C76" s="9" t="s">
        <v>134</v>
      </c>
      <c r="D76" s="20">
        <f t="shared" ref="D76:D79" si="35">SUM(E76:F76)</f>
        <v>10000000</v>
      </c>
      <c r="E76" s="25">
        <v>300003.21999999997</v>
      </c>
      <c r="F76" s="25">
        <v>9699996.7799999993</v>
      </c>
      <c r="G76" s="20">
        <f t="shared" ref="G76:G79" si="36">SUM(H76:I76)</f>
        <v>0</v>
      </c>
      <c r="H76" s="20">
        <v>0</v>
      </c>
      <c r="I76" s="21">
        <v>0</v>
      </c>
    </row>
    <row r="77" spans="1:9" ht="25.5">
      <c r="A77" s="8" t="s">
        <v>135</v>
      </c>
      <c r="B77" s="9" t="s">
        <v>19</v>
      </c>
      <c r="C77" s="9" t="s">
        <v>136</v>
      </c>
      <c r="D77" s="20">
        <f t="shared" si="35"/>
        <v>124141100</v>
      </c>
      <c r="E77" s="25">
        <v>3724272.98</v>
      </c>
      <c r="F77" s="25">
        <v>120416827.02</v>
      </c>
      <c r="G77" s="20">
        <f t="shared" si="36"/>
        <v>0</v>
      </c>
      <c r="H77" s="20">
        <v>0</v>
      </c>
      <c r="I77" s="21">
        <v>0</v>
      </c>
    </row>
    <row r="78" spans="1:9" ht="38.25">
      <c r="A78" s="8" t="s">
        <v>137</v>
      </c>
      <c r="B78" s="9" t="s">
        <v>19</v>
      </c>
      <c r="C78" s="9" t="s">
        <v>138</v>
      </c>
      <c r="D78" s="20">
        <f t="shared" si="35"/>
        <v>53900000</v>
      </c>
      <c r="E78" s="25">
        <v>1617017.36</v>
      </c>
      <c r="F78" s="25">
        <v>52282982.640000001</v>
      </c>
      <c r="G78" s="20">
        <f t="shared" si="36"/>
        <v>53900000</v>
      </c>
      <c r="H78" s="20">
        <v>1617017.36</v>
      </c>
      <c r="I78" s="21">
        <v>52282982.640000001</v>
      </c>
    </row>
    <row r="79" spans="1:9" ht="38.25">
      <c r="A79" s="8" t="s">
        <v>139</v>
      </c>
      <c r="B79" s="9" t="s">
        <v>19</v>
      </c>
      <c r="C79" s="9" t="s">
        <v>140</v>
      </c>
      <c r="D79" s="20">
        <f t="shared" si="35"/>
        <v>152557100</v>
      </c>
      <c r="E79" s="20">
        <v>25934700</v>
      </c>
      <c r="F79" s="20">
        <v>126622400</v>
      </c>
      <c r="G79" s="20">
        <f t="shared" si="36"/>
        <v>62888252</v>
      </c>
      <c r="H79" s="20">
        <v>10690999.58</v>
      </c>
      <c r="I79" s="21">
        <v>52197252.420000002</v>
      </c>
    </row>
    <row r="80" spans="1:9" ht="25.5">
      <c r="A80" s="11" t="s">
        <v>141</v>
      </c>
      <c r="B80" s="12"/>
      <c r="C80" s="12"/>
      <c r="D80" s="19">
        <f>SUM(D81)</f>
        <v>117519175.3</v>
      </c>
      <c r="E80" s="19">
        <f t="shared" ref="E80:I80" si="37">SUM(E81)</f>
        <v>3525575.3</v>
      </c>
      <c r="F80" s="19">
        <f t="shared" si="37"/>
        <v>113993600</v>
      </c>
      <c r="G80" s="19">
        <f t="shared" si="37"/>
        <v>0</v>
      </c>
      <c r="H80" s="19">
        <f t="shared" si="37"/>
        <v>0</v>
      </c>
      <c r="I80" s="19">
        <f t="shared" si="37"/>
        <v>0</v>
      </c>
    </row>
    <row r="81" spans="1:9">
      <c r="A81" s="8" t="s">
        <v>142</v>
      </c>
      <c r="B81" s="9" t="s">
        <v>76</v>
      </c>
      <c r="C81" s="9" t="s">
        <v>143</v>
      </c>
      <c r="D81" s="20">
        <f>SUM(E81:F81)</f>
        <v>117519175.3</v>
      </c>
      <c r="E81" s="25">
        <v>3525575.3</v>
      </c>
      <c r="F81" s="25">
        <v>113993600</v>
      </c>
      <c r="G81" s="20">
        <f>SUM(H81:I81)</f>
        <v>0</v>
      </c>
      <c r="H81" s="20">
        <v>0</v>
      </c>
      <c r="I81" s="21">
        <v>0</v>
      </c>
    </row>
    <row r="82" spans="1:9">
      <c r="A82" s="11" t="s">
        <v>144</v>
      </c>
      <c r="B82" s="12"/>
      <c r="C82" s="12"/>
      <c r="D82" s="19">
        <f>SUM(D83)</f>
        <v>119943100</v>
      </c>
      <c r="E82" s="19">
        <f t="shared" ref="E82:I82" si="38">SUM(E83)</f>
        <v>3598300</v>
      </c>
      <c r="F82" s="19">
        <f t="shared" si="38"/>
        <v>116344800</v>
      </c>
      <c r="G82" s="19">
        <f t="shared" si="38"/>
        <v>59479443.299999997</v>
      </c>
      <c r="H82" s="19">
        <f t="shared" si="38"/>
        <v>1784386.75</v>
      </c>
      <c r="I82" s="19">
        <f t="shared" si="38"/>
        <v>57695056.549999997</v>
      </c>
    </row>
    <row r="83" spans="1:9" ht="25.5">
      <c r="A83" s="8" t="s">
        <v>145</v>
      </c>
      <c r="B83" s="9" t="s">
        <v>19</v>
      </c>
      <c r="C83" s="9" t="s">
        <v>146</v>
      </c>
      <c r="D83" s="20">
        <f>SUM(E83:F83)</f>
        <v>119943100</v>
      </c>
      <c r="E83" s="20">
        <v>3598300</v>
      </c>
      <c r="F83" s="20">
        <v>116344800</v>
      </c>
      <c r="G83" s="20">
        <f>SUM(H83:I83)</f>
        <v>59479443.299999997</v>
      </c>
      <c r="H83" s="20">
        <v>1784386.75</v>
      </c>
      <c r="I83" s="21">
        <v>57695056.549999997</v>
      </c>
    </row>
    <row r="84" spans="1:9" ht="25.5">
      <c r="A84" s="11" t="s">
        <v>147</v>
      </c>
      <c r="B84" s="12"/>
      <c r="C84" s="12"/>
      <c r="D84" s="19">
        <f>SUM(D85:D92)</f>
        <v>118437105</v>
      </c>
      <c r="E84" s="19">
        <f t="shared" ref="E84:I84" si="39">SUM(E85:E92)</f>
        <v>3553105</v>
      </c>
      <c r="F84" s="19">
        <f t="shared" si="39"/>
        <v>114884000</v>
      </c>
      <c r="G84" s="19">
        <f t="shared" si="39"/>
        <v>29638301.27</v>
      </c>
      <c r="H84" s="19">
        <f t="shared" si="39"/>
        <v>889151.78</v>
      </c>
      <c r="I84" s="19">
        <f t="shared" si="39"/>
        <v>28749149.489999995</v>
      </c>
    </row>
    <row r="85" spans="1:9" ht="25.5">
      <c r="A85" s="8" t="s">
        <v>148</v>
      </c>
      <c r="B85" s="9" t="s">
        <v>80</v>
      </c>
      <c r="C85" s="9" t="s">
        <v>149</v>
      </c>
      <c r="D85" s="20">
        <f>SUM(E85:F85)</f>
        <v>16186900</v>
      </c>
      <c r="E85" s="20">
        <v>485600</v>
      </c>
      <c r="F85" s="20">
        <v>15701300</v>
      </c>
      <c r="G85" s="20">
        <f>SUM(H85:I85)</f>
        <v>0</v>
      </c>
      <c r="H85" s="20">
        <v>0</v>
      </c>
      <c r="I85" s="21">
        <v>0</v>
      </c>
    </row>
    <row r="86" spans="1:9" ht="25.5">
      <c r="A86" s="8" t="s">
        <v>150</v>
      </c>
      <c r="B86" s="9" t="s">
        <v>80</v>
      </c>
      <c r="C86" s="9" t="s">
        <v>151</v>
      </c>
      <c r="D86" s="20">
        <f t="shared" ref="D86:D92" si="40">SUM(E86:F86)</f>
        <v>30000000</v>
      </c>
      <c r="E86" s="20">
        <v>900000</v>
      </c>
      <c r="F86" s="20">
        <v>29100000</v>
      </c>
      <c r="G86" s="20">
        <f t="shared" ref="G86:G92" si="41">SUM(H86:I86)</f>
        <v>10757751.85</v>
      </c>
      <c r="H86" s="20">
        <v>322732.56</v>
      </c>
      <c r="I86" s="21">
        <v>10435019.289999999</v>
      </c>
    </row>
    <row r="87" spans="1:9" ht="25.5">
      <c r="A87" s="8" t="s">
        <v>152</v>
      </c>
      <c r="B87" s="9" t="s">
        <v>80</v>
      </c>
      <c r="C87" s="9" t="s">
        <v>153</v>
      </c>
      <c r="D87" s="20">
        <f t="shared" si="40"/>
        <v>14567525</v>
      </c>
      <c r="E87" s="20">
        <v>437025</v>
      </c>
      <c r="F87" s="20">
        <v>14130500</v>
      </c>
      <c r="G87" s="20">
        <f t="shared" si="41"/>
        <v>0</v>
      </c>
      <c r="H87" s="20">
        <v>0</v>
      </c>
      <c r="I87" s="21">
        <v>0</v>
      </c>
    </row>
    <row r="88" spans="1:9" ht="51">
      <c r="A88" s="8" t="s">
        <v>154</v>
      </c>
      <c r="B88" s="9" t="s">
        <v>80</v>
      </c>
      <c r="C88" s="9" t="s">
        <v>155</v>
      </c>
      <c r="D88" s="20">
        <f t="shared" si="40"/>
        <v>21362160</v>
      </c>
      <c r="E88" s="20">
        <v>640860</v>
      </c>
      <c r="F88" s="20">
        <v>20721300</v>
      </c>
      <c r="G88" s="20">
        <f t="shared" si="41"/>
        <v>8164992.5200000005</v>
      </c>
      <c r="H88" s="20">
        <v>244947.94</v>
      </c>
      <c r="I88" s="21">
        <v>7920044.5800000001</v>
      </c>
    </row>
    <row r="89" spans="1:9" ht="25.5">
      <c r="A89" s="8" t="s">
        <v>156</v>
      </c>
      <c r="B89" s="9" t="s">
        <v>80</v>
      </c>
      <c r="C89" s="9" t="s">
        <v>157</v>
      </c>
      <c r="D89" s="20">
        <f t="shared" si="40"/>
        <v>9337220</v>
      </c>
      <c r="E89" s="20">
        <v>280120</v>
      </c>
      <c r="F89" s="20">
        <v>9057100</v>
      </c>
      <c r="G89" s="20">
        <f t="shared" si="41"/>
        <v>0</v>
      </c>
      <c r="H89" s="20">
        <v>0</v>
      </c>
      <c r="I89" s="21">
        <v>0</v>
      </c>
    </row>
    <row r="90" spans="1:9">
      <c r="A90" s="8" t="s">
        <v>158</v>
      </c>
      <c r="B90" s="9" t="s">
        <v>80</v>
      </c>
      <c r="C90" s="9" t="s">
        <v>159</v>
      </c>
      <c r="D90" s="20">
        <f t="shared" si="40"/>
        <v>10919900</v>
      </c>
      <c r="E90" s="20">
        <v>327600</v>
      </c>
      <c r="F90" s="20">
        <v>10592300</v>
      </c>
      <c r="G90" s="20">
        <f t="shared" si="41"/>
        <v>8722712.6099999994</v>
      </c>
      <c r="H90" s="20">
        <v>261683.78</v>
      </c>
      <c r="I90" s="21">
        <v>8461028.8300000001</v>
      </c>
    </row>
    <row r="91" spans="1:9" ht="25.5">
      <c r="A91" s="8" t="s">
        <v>160</v>
      </c>
      <c r="B91" s="9" t="s">
        <v>80</v>
      </c>
      <c r="C91" s="9" t="s">
        <v>161</v>
      </c>
      <c r="D91" s="20">
        <f t="shared" si="40"/>
        <v>10999600</v>
      </c>
      <c r="E91" s="20">
        <v>330000</v>
      </c>
      <c r="F91" s="20">
        <v>10669600</v>
      </c>
      <c r="G91" s="20">
        <f t="shared" si="41"/>
        <v>1992844.29</v>
      </c>
      <c r="H91" s="20">
        <v>59787.5</v>
      </c>
      <c r="I91" s="21">
        <v>1933056.79</v>
      </c>
    </row>
    <row r="92" spans="1:9" ht="25.5">
      <c r="A92" s="8" t="s">
        <v>162</v>
      </c>
      <c r="B92" s="9" t="s">
        <v>80</v>
      </c>
      <c r="C92" s="9" t="s">
        <v>163</v>
      </c>
      <c r="D92" s="20">
        <f t="shared" si="40"/>
        <v>5063800</v>
      </c>
      <c r="E92" s="20">
        <v>151900</v>
      </c>
      <c r="F92" s="20">
        <v>4911900</v>
      </c>
      <c r="G92" s="20">
        <f t="shared" si="41"/>
        <v>0</v>
      </c>
      <c r="H92" s="20">
        <v>0</v>
      </c>
      <c r="I92" s="21">
        <v>0</v>
      </c>
    </row>
    <row r="93" spans="1:9" ht="30.75" thickBot="1">
      <c r="A93" s="10" t="s">
        <v>164</v>
      </c>
      <c r="B93" s="7"/>
      <c r="C93" s="7"/>
      <c r="D93" s="18">
        <f>SUM(D94)</f>
        <v>129233100</v>
      </c>
      <c r="E93" s="18">
        <f t="shared" ref="E93:I93" si="42">SUM(E94)</f>
        <v>3877000</v>
      </c>
      <c r="F93" s="18">
        <f t="shared" si="42"/>
        <v>125356100</v>
      </c>
      <c r="G93" s="18">
        <f t="shared" si="42"/>
        <v>254860.83</v>
      </c>
      <c r="H93" s="18">
        <f t="shared" si="42"/>
        <v>7646.34</v>
      </c>
      <c r="I93" s="18">
        <f t="shared" si="42"/>
        <v>247214.49</v>
      </c>
    </row>
    <row r="94" spans="1:9" ht="25.5">
      <c r="A94" s="11" t="s">
        <v>165</v>
      </c>
      <c r="B94" s="12"/>
      <c r="C94" s="12"/>
      <c r="D94" s="19">
        <f>SUM(D95)</f>
        <v>129233100</v>
      </c>
      <c r="E94" s="19">
        <f t="shared" ref="E94:I94" si="43">SUM(E95)</f>
        <v>3877000</v>
      </c>
      <c r="F94" s="19">
        <f t="shared" si="43"/>
        <v>125356100</v>
      </c>
      <c r="G94" s="19">
        <f t="shared" si="43"/>
        <v>254860.83</v>
      </c>
      <c r="H94" s="19">
        <f t="shared" si="43"/>
        <v>7646.34</v>
      </c>
      <c r="I94" s="19">
        <f t="shared" si="43"/>
        <v>247214.49</v>
      </c>
    </row>
    <row r="95" spans="1:9" ht="38.25">
      <c r="A95" s="8" t="s">
        <v>166</v>
      </c>
      <c r="B95" s="9" t="s">
        <v>167</v>
      </c>
      <c r="C95" s="9" t="s">
        <v>168</v>
      </c>
      <c r="D95" s="20">
        <f>SUM(E95:F95)</f>
        <v>129233100</v>
      </c>
      <c r="E95" s="20">
        <v>3877000</v>
      </c>
      <c r="F95" s="20">
        <v>125356100</v>
      </c>
      <c r="G95" s="20">
        <f>SUM(H95:I95)</f>
        <v>254860.83</v>
      </c>
      <c r="H95" s="20">
        <v>7646.34</v>
      </c>
      <c r="I95" s="21">
        <v>247214.49</v>
      </c>
    </row>
    <row r="96" spans="1:9" ht="15.75" thickBot="1">
      <c r="A96" s="10" t="s">
        <v>169</v>
      </c>
      <c r="B96" s="7"/>
      <c r="C96" s="7"/>
      <c r="D96" s="18">
        <f>SUM(D97)</f>
        <v>118735680</v>
      </c>
      <c r="E96" s="18">
        <f t="shared" ref="E96:I96" si="44">SUM(E97)</f>
        <v>3562080</v>
      </c>
      <c r="F96" s="18">
        <f t="shared" si="44"/>
        <v>115173600</v>
      </c>
      <c r="G96" s="18">
        <f t="shared" si="44"/>
        <v>20156783.879999999</v>
      </c>
      <c r="H96" s="18">
        <f t="shared" si="44"/>
        <v>604705.15</v>
      </c>
      <c r="I96" s="18">
        <f t="shared" si="44"/>
        <v>19552078.73</v>
      </c>
    </row>
    <row r="97" spans="1:9" ht="38.25">
      <c r="A97" s="11" t="s">
        <v>170</v>
      </c>
      <c r="B97" s="12"/>
      <c r="C97" s="12"/>
      <c r="D97" s="19">
        <f>SUM(D98)</f>
        <v>118735680</v>
      </c>
      <c r="E97" s="19">
        <f t="shared" ref="E97:I97" si="45">SUM(E98)</f>
        <v>3562080</v>
      </c>
      <c r="F97" s="19">
        <f t="shared" si="45"/>
        <v>115173600</v>
      </c>
      <c r="G97" s="19">
        <f t="shared" si="45"/>
        <v>20156783.879999999</v>
      </c>
      <c r="H97" s="19">
        <f t="shared" si="45"/>
        <v>604705.15</v>
      </c>
      <c r="I97" s="19">
        <f t="shared" si="45"/>
        <v>19552078.73</v>
      </c>
    </row>
    <row r="98" spans="1:9" ht="25.5">
      <c r="A98" s="8" t="s">
        <v>171</v>
      </c>
      <c r="B98" s="9" t="s">
        <v>80</v>
      </c>
      <c r="C98" s="9" t="s">
        <v>172</v>
      </c>
      <c r="D98" s="20">
        <f>SUM(E98:F98)</f>
        <v>118735680</v>
      </c>
      <c r="E98" s="25">
        <v>3562080</v>
      </c>
      <c r="F98" s="25">
        <v>115173600</v>
      </c>
      <c r="G98" s="20">
        <f>SUM(H98:I98)</f>
        <v>20156783.879999999</v>
      </c>
      <c r="H98" s="20">
        <v>604705.15</v>
      </c>
      <c r="I98" s="21">
        <v>19552078.73</v>
      </c>
    </row>
    <row r="99" spans="1:9" ht="15.75" thickBot="1">
      <c r="A99" s="10" t="s">
        <v>173</v>
      </c>
      <c r="B99" s="7"/>
      <c r="C99" s="7"/>
      <c r="D99" s="18">
        <f>SUM(D100)</f>
        <v>13347300</v>
      </c>
      <c r="E99" s="18">
        <f t="shared" ref="E99:I99" si="46">SUM(E100)</f>
        <v>2400000</v>
      </c>
      <c r="F99" s="18">
        <f t="shared" si="46"/>
        <v>10947300</v>
      </c>
      <c r="G99" s="18">
        <f t="shared" si="46"/>
        <v>655899.98</v>
      </c>
      <c r="H99" s="18">
        <f t="shared" si="46"/>
        <v>215999.98</v>
      </c>
      <c r="I99" s="18">
        <f t="shared" si="46"/>
        <v>439900</v>
      </c>
    </row>
    <row r="100" spans="1:9">
      <c r="A100" s="11" t="s">
        <v>174</v>
      </c>
      <c r="B100" s="12"/>
      <c r="C100" s="12"/>
      <c r="D100" s="19">
        <f>SUM(D101:D102)</f>
        <v>13347300</v>
      </c>
      <c r="E100" s="19">
        <f t="shared" ref="E100:I100" si="47">SUM(E101:E102)</f>
        <v>2400000</v>
      </c>
      <c r="F100" s="19">
        <f t="shared" si="47"/>
        <v>10947300</v>
      </c>
      <c r="G100" s="19">
        <f t="shared" si="47"/>
        <v>655899.98</v>
      </c>
      <c r="H100" s="19">
        <f t="shared" si="47"/>
        <v>215999.98</v>
      </c>
      <c r="I100" s="19">
        <f t="shared" si="47"/>
        <v>439900</v>
      </c>
    </row>
    <row r="101" spans="1:9" ht="25.5">
      <c r="A101" s="8" t="s">
        <v>175</v>
      </c>
      <c r="B101" s="9" t="s">
        <v>23</v>
      </c>
      <c r="C101" s="9" t="s">
        <v>176</v>
      </c>
      <c r="D101" s="20">
        <f>SUM(E101:F101)</f>
        <v>2400000</v>
      </c>
      <c r="E101" s="20">
        <v>2400000</v>
      </c>
      <c r="F101" s="20">
        <v>0</v>
      </c>
      <c r="G101" s="20">
        <f>SUM(H101:I101)</f>
        <v>215999.98</v>
      </c>
      <c r="H101" s="20">
        <v>215999.98</v>
      </c>
      <c r="I101" s="21">
        <v>0</v>
      </c>
    </row>
    <row r="102" spans="1:9">
      <c r="A102" s="8" t="s">
        <v>177</v>
      </c>
      <c r="B102" s="9" t="s">
        <v>23</v>
      </c>
      <c r="C102" s="9" t="s">
        <v>178</v>
      </c>
      <c r="D102" s="20">
        <f>SUM(E102:F102)</f>
        <v>10947300</v>
      </c>
      <c r="E102" s="20">
        <v>0</v>
      </c>
      <c r="F102" s="20">
        <v>10947300</v>
      </c>
      <c r="G102" s="20">
        <f>SUM(H102:I102)</f>
        <v>439900</v>
      </c>
      <c r="H102" s="20">
        <v>0</v>
      </c>
      <c r="I102" s="21">
        <v>439900</v>
      </c>
    </row>
    <row r="103" spans="1:9" ht="15.75" thickBot="1">
      <c r="A103" s="10" t="s">
        <v>179</v>
      </c>
      <c r="B103" s="7"/>
      <c r="C103" s="7"/>
      <c r="D103" s="18">
        <f>SUM(D104)</f>
        <v>14507113.4</v>
      </c>
      <c r="E103" s="18">
        <f t="shared" ref="E103:I103" si="48">SUM(E104)</f>
        <v>435213.4</v>
      </c>
      <c r="F103" s="18">
        <f t="shared" si="48"/>
        <v>14071900</v>
      </c>
      <c r="G103" s="18">
        <f t="shared" si="48"/>
        <v>14507113.4</v>
      </c>
      <c r="H103" s="18">
        <f t="shared" si="48"/>
        <v>435213.4</v>
      </c>
      <c r="I103" s="18">
        <f t="shared" si="48"/>
        <v>14071900</v>
      </c>
    </row>
    <row r="104" spans="1:9" ht="25.5">
      <c r="A104" s="11" t="s">
        <v>180</v>
      </c>
      <c r="B104" s="12"/>
      <c r="C104" s="12"/>
      <c r="D104" s="19">
        <f>SUM(D105)</f>
        <v>14507113.4</v>
      </c>
      <c r="E104" s="19">
        <f t="shared" ref="E104:I104" si="49">SUM(E105)</f>
        <v>435213.4</v>
      </c>
      <c r="F104" s="19">
        <f t="shared" si="49"/>
        <v>14071900</v>
      </c>
      <c r="G104" s="19">
        <f t="shared" si="49"/>
        <v>14507113.4</v>
      </c>
      <c r="H104" s="19">
        <f t="shared" si="49"/>
        <v>435213.4</v>
      </c>
      <c r="I104" s="19">
        <f t="shared" si="49"/>
        <v>14071900</v>
      </c>
    </row>
    <row r="105" spans="1:9" ht="38.25">
      <c r="A105" s="8" t="s">
        <v>181</v>
      </c>
      <c r="B105" s="9" t="s">
        <v>182</v>
      </c>
      <c r="C105" s="9" t="s">
        <v>183</v>
      </c>
      <c r="D105" s="20">
        <f>SUM(E105:F105)</f>
        <v>14507113.4</v>
      </c>
      <c r="E105" s="20">
        <v>435213.4</v>
      </c>
      <c r="F105" s="20">
        <v>14071900</v>
      </c>
      <c r="G105" s="20">
        <f>SUM(H105:I105)</f>
        <v>14507113.4</v>
      </c>
      <c r="H105" s="20">
        <v>435213.4</v>
      </c>
      <c r="I105" s="21">
        <v>14071900</v>
      </c>
    </row>
    <row r="106" spans="1:9" ht="15" thickBot="1">
      <c r="A106" s="13"/>
      <c r="B106" s="14"/>
      <c r="C106" s="14"/>
      <c r="D106" s="22"/>
      <c r="E106" s="22"/>
      <c r="F106" s="22"/>
      <c r="G106" s="22"/>
      <c r="H106" s="22"/>
      <c r="I106" s="23"/>
    </row>
    <row r="107" spans="1:9" ht="15.75" thickBot="1">
      <c r="A107" s="15" t="s">
        <v>184</v>
      </c>
      <c r="B107" s="16"/>
      <c r="C107" s="16"/>
      <c r="D107" s="24">
        <f>D8+D11+D26+D31+D53+D69+D93+D96+D99+D103</f>
        <v>12282980486.389999</v>
      </c>
      <c r="E107" s="24">
        <f t="shared" ref="E107:I107" si="50">E8+E11+E26+E31+E53+E69+E93+E96+E99+E103</f>
        <v>5634864088.3899994</v>
      </c>
      <c r="F107" s="24">
        <f t="shared" si="50"/>
        <v>6648116398</v>
      </c>
      <c r="G107" s="24">
        <f t="shared" si="50"/>
        <v>2781124525.3700004</v>
      </c>
      <c r="H107" s="24">
        <f t="shared" si="50"/>
        <v>1213957934.7400002</v>
      </c>
      <c r="I107" s="24">
        <f t="shared" si="50"/>
        <v>1567166590.6300004</v>
      </c>
    </row>
    <row r="108" spans="1:9">
      <c r="A108" s="17"/>
      <c r="B108" s="17"/>
      <c r="C108" s="17"/>
      <c r="D108" s="17"/>
      <c r="E108" s="17"/>
      <c r="F108" s="17"/>
      <c r="G108" s="17"/>
      <c r="H108" s="17"/>
      <c r="I108" s="17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" header="0.31496062992125984" footer="0.31496062992125984"/>
  <pageSetup paperSize="9" scale="39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0.04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/ShortPrimaryServiceReportArguments&gt;"/>
  </Parameters>
</MailMerge>
</file>

<file path=customXml/itemProps1.xml><?xml version="1.0" encoding="utf-8"?>
<ds:datastoreItem xmlns:ds="http://schemas.openxmlformats.org/officeDocument/2006/customXml" ds:itemID="{121B48F2-61F7-48B9-964F-C04ECC8809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2025-05-05T15:20:17Z</cp:lastPrinted>
  <dcterms:created xsi:type="dcterms:W3CDTF">2025-05-05T14:54:57Z</dcterms:created>
  <dcterms:modified xsi:type="dcterms:W3CDTF">2025-05-06T13:04:37Z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НП(2).xlsx</vt:lpwstr>
  </property>
  <property fmtid="{D5CDD505-2E9C-101B-9397-08002B2CF9AE}" pid="4" name="Версия клиента">
    <vt:lpwstr>24.2.249.416 (.NET Core 6)</vt:lpwstr>
  </property>
  <property fmtid="{D5CDD505-2E9C-101B-9397-08002B2CF9AE}" pid="5" name="Версия базы">
    <vt:lpwstr>24.2.6381.126882428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