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5 год\Годовой отчет за 2024 год\4. Аналитические таблицы по исполнению бюджета\"/>
    </mc:Choice>
  </mc:AlternateContent>
  <xr:revisionPtr revIDLastSave="0" documentId="13_ncr:1_{2B1D8244-E736-42A6-95DC-390A2D40555A}" xr6:coauthVersionLast="45" xr6:coauthVersionMax="45" xr10:uidLastSave="{00000000-0000-0000-0000-000000000000}"/>
  <bookViews>
    <workbookView xWindow="2970" yWindow="825" windowWidth="19890" windowHeight="15375" xr2:uid="{00000000-000D-0000-FFFF-FFFF00000000}"/>
  </bookViews>
  <sheets>
    <sheet name="Разделы" sheetId="4" r:id="rId1"/>
  </sheets>
  <definedNames>
    <definedName name="_xlnm._FilterDatabase" localSheetId="0" hidden="1">Разделы!$A$5:$G$77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4" i="4" l="1"/>
  <c r="D72" i="4"/>
  <c r="D69" i="4"/>
  <c r="D64" i="4"/>
  <c r="D58" i="4"/>
  <c r="D50" i="4"/>
  <c r="D47" i="4"/>
  <c r="D38" i="4"/>
  <c r="D35" i="4"/>
  <c r="D30" i="4"/>
  <c r="D21" i="4"/>
  <c r="D18" i="4"/>
  <c r="D15" i="4"/>
  <c r="D6" i="4"/>
  <c r="E74" i="4"/>
  <c r="E72" i="4"/>
  <c r="E69" i="4"/>
  <c r="E64" i="4"/>
  <c r="E58" i="4"/>
  <c r="E50" i="4"/>
  <c r="E47" i="4"/>
  <c r="E38" i="4"/>
  <c r="E35" i="4"/>
  <c r="E30" i="4"/>
  <c r="E21" i="4"/>
  <c r="E18" i="4"/>
  <c r="E15" i="4"/>
  <c r="E6" i="4"/>
  <c r="C15" i="4"/>
  <c r="C18" i="4"/>
  <c r="C21" i="4"/>
  <c r="C30" i="4"/>
  <c r="C35" i="4"/>
  <c r="C38" i="4"/>
  <c r="C47" i="4"/>
  <c r="C50" i="4"/>
  <c r="C58" i="4"/>
  <c r="C64" i="4"/>
  <c r="C69" i="4"/>
  <c r="C72" i="4"/>
  <c r="D5" i="4" l="1"/>
  <c r="E5" i="4"/>
  <c r="C6" i="4" l="1"/>
  <c r="C74" i="4"/>
  <c r="F77" i="4" l="1"/>
  <c r="G8" i="4"/>
  <c r="G9" i="4"/>
  <c r="G10" i="4"/>
  <c r="G11" i="4"/>
  <c r="G12" i="4"/>
  <c r="G13" i="4"/>
  <c r="G14" i="4"/>
  <c r="G16" i="4"/>
  <c r="G17" i="4"/>
  <c r="G19" i="4"/>
  <c r="G20" i="4"/>
  <c r="G22" i="4"/>
  <c r="G23" i="4"/>
  <c r="G24" i="4"/>
  <c r="G25" i="4"/>
  <c r="G26" i="4"/>
  <c r="G27" i="4"/>
  <c r="G28" i="4"/>
  <c r="G29" i="4"/>
  <c r="G31" i="4"/>
  <c r="G32" i="4"/>
  <c r="G33" i="4"/>
  <c r="G34" i="4"/>
  <c r="G36" i="4"/>
  <c r="G37" i="4"/>
  <c r="G39" i="4"/>
  <c r="G40" i="4"/>
  <c r="G41" i="4"/>
  <c r="G42" i="4"/>
  <c r="G43" i="4"/>
  <c r="G44" i="4"/>
  <c r="G45" i="4"/>
  <c r="G46" i="4"/>
  <c r="G48" i="4"/>
  <c r="G49" i="4"/>
  <c r="G51" i="4"/>
  <c r="G52" i="4"/>
  <c r="G53" i="4"/>
  <c r="G54" i="4"/>
  <c r="G55" i="4"/>
  <c r="G56" i="4"/>
  <c r="G57" i="4"/>
  <c r="G59" i="4"/>
  <c r="G60" i="4"/>
  <c r="G61" i="4"/>
  <c r="G62" i="4"/>
  <c r="G63" i="4"/>
  <c r="G65" i="4"/>
  <c r="G66" i="4"/>
  <c r="G67" i="4"/>
  <c r="G68" i="4"/>
  <c r="G70" i="4"/>
  <c r="G71" i="4"/>
  <c r="G73" i="4"/>
  <c r="G75" i="4"/>
  <c r="G76" i="4"/>
  <c r="G77" i="4"/>
  <c r="G7" i="4"/>
  <c r="F19" i="4"/>
  <c r="F20" i="4"/>
  <c r="F22" i="4"/>
  <c r="F23" i="4"/>
  <c r="F24" i="4"/>
  <c r="F25" i="4"/>
  <c r="F26" i="4"/>
  <c r="F27" i="4"/>
  <c r="F28" i="4"/>
  <c r="F29" i="4"/>
  <c r="F31" i="4"/>
  <c r="F32" i="4"/>
  <c r="F33" i="4"/>
  <c r="F34" i="4"/>
  <c r="F36" i="4"/>
  <c r="F37" i="4"/>
  <c r="F39" i="4"/>
  <c r="F40" i="4"/>
  <c r="F41" i="4"/>
  <c r="F42" i="4"/>
  <c r="F43" i="4"/>
  <c r="F44" i="4"/>
  <c r="F45" i="4"/>
  <c r="F46" i="4"/>
  <c r="F48" i="4"/>
  <c r="F49" i="4"/>
  <c r="F51" i="4"/>
  <c r="F52" i="4"/>
  <c r="F53" i="4"/>
  <c r="F54" i="4"/>
  <c r="F55" i="4"/>
  <c r="F56" i="4"/>
  <c r="F57" i="4"/>
  <c r="F59" i="4"/>
  <c r="F60" i="4"/>
  <c r="F61" i="4"/>
  <c r="F62" i="4"/>
  <c r="F63" i="4"/>
  <c r="F65" i="4"/>
  <c r="F66" i="4"/>
  <c r="F67" i="4"/>
  <c r="F68" i="4"/>
  <c r="F70" i="4"/>
  <c r="F71" i="4"/>
  <c r="F73" i="4"/>
  <c r="F75" i="4"/>
  <c r="F76" i="4"/>
  <c r="F8" i="4"/>
  <c r="F9" i="4"/>
  <c r="F10" i="4"/>
  <c r="F11" i="4"/>
  <c r="F12" i="4"/>
  <c r="F13" i="4"/>
  <c r="F14" i="4"/>
  <c r="F16" i="4"/>
  <c r="F17" i="4"/>
  <c r="F7" i="4"/>
  <c r="F74" i="4"/>
  <c r="F58" i="4"/>
  <c r="F15" i="4"/>
  <c r="F6" i="4" l="1"/>
  <c r="G58" i="4"/>
  <c r="G74" i="4"/>
  <c r="G50" i="4"/>
  <c r="G15" i="4"/>
  <c r="G35" i="4"/>
  <c r="G72" i="4"/>
  <c r="G38" i="4"/>
  <c r="G64" i="4"/>
  <c r="G30" i="4"/>
  <c r="G21" i="4"/>
  <c r="G47" i="4"/>
  <c r="G69" i="4"/>
  <c r="G6" i="4"/>
  <c r="F47" i="4"/>
  <c r="F64" i="4"/>
  <c r="F30" i="4"/>
  <c r="F21" i="4"/>
  <c r="F50" i="4"/>
  <c r="F72" i="4"/>
  <c r="F69" i="4"/>
  <c r="F38" i="4"/>
  <c r="F35" i="4"/>
  <c r="C5" i="4"/>
  <c r="F5" i="4" s="1"/>
  <c r="G18" i="4"/>
  <c r="F18" i="4" l="1"/>
  <c r="G5" i="4" l="1"/>
</calcChain>
</file>

<file path=xl/sharedStrings.xml><?xml version="1.0" encoding="utf-8"?>
<sst xmlns="http://schemas.openxmlformats.org/spreadsheetml/2006/main" count="157" uniqueCount="157">
  <si>
    <t>0503317G|Расходы|РзПр</t>
  </si>
  <si>
    <t>0503317G|Расходы|Наименование показателя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</si>
  <si>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</si>
  <si>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</si>
  <si>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</si>
  <si>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</si>
  <si>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</si>
  <si>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</si>
  <si>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</si>
  <si>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</si>
  <si>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</si>
  <si>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</si>
  <si>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</si>
  <si>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</si>
  <si>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</si>
  <si>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</si>
  <si>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</si>
  <si>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</si>
  <si>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</si>
  <si>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</si>
  <si>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</si>
  <si>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</si>
  <si>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</si>
  <si>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</si>
  <si>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</si>
  <si>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</si>
  <si>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</si>
  <si>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</si>
  <si>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</si>
  <si>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</si>
  <si>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</si>
  <si>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</si>
  <si>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</si>
  <si>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</si>
  <si>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</si>
  <si>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</si>
  <si>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</si>
  <si>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</si>
  <si>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</si>
  <si>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</si>
  <si>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</si>
  <si>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</si>
  <si>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</si>
  <si>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</si>
  <si>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</si>
  <si>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</si>
  <si>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</si>
  <si>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</si>
  <si>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</si>
  <si>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</si>
  <si>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</si>
  <si>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</si>
  <si>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</si>
  <si>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</si>
  <si>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</si>
  <si>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</si>
  <si>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</si>
  <si>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</si>
  <si>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</si>
  <si>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</si>
  <si>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</si>
  <si>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</si>
  <si>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</si>
  <si>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</si>
  <si>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</si>
  <si>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</si>
  <si>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</si>
  <si>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</si>
  <si>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</si>
  <si>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</si>
  <si>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</si>
  <si>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</si>
  <si>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</si>
  <si>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</si>
  <si>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</si>
  <si>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</si>
  <si>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</si>
  <si>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</si>
  <si>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0706</t>
  </si>
  <si>
    <t>Высшее образование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</si>
  <si>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</si>
  <si>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</si>
  <si>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</si>
  <si>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</si>
  <si>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</si>
  <si>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</si>
  <si>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</si>
  <si>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</si>
  <si>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</si>
  <si>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</si>
  <si>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</si>
  <si>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</si>
  <si>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</si>
  <si>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</si>
  <si>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</si>
  <si>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</si>
  <si>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0903</t>
  </si>
  <si>
    <t>Медицинская помощь в дневных стационарах всех типов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</si>
  <si>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</si>
  <si>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</si>
  <si>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</si>
  <si>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</si>
  <si>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</si>
  <si>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ее компонентов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</si>
  <si>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</si>
  <si>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</si>
  <si>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</si>
  <si>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</si>
  <si>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</si>
  <si>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</si>
  <si>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</si>
  <si>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</si>
  <si>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</si>
  <si>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</si>
  <si>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</si>
  <si>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</si>
  <si>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</si>
  <si>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</si>
  <si>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</si>
  <si>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</si>
  <si>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</si>
  <si>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</si>
  <si>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</si>
  <si>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</si>
  <si>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</si>
  <si>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</si>
  <si>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</si>
  <si>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</si>
  <si>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</si>
  <si>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</si>
  <si>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</si>
  <si>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</si>
  <si>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</si>
  <si>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</si>
  <si>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</si>
  <si>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</si>
  <si>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</si>
  <si>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</si>
  <si>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</si>
  <si>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</si>
  <si>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</si>
  <si>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</si>
  <si>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</si>
  <si>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</si>
  <si>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</si>
  <si>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</si>
  <si>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9600</t>
  </si>
  <si>
    <t>Расходы - всего</t>
  </si>
  <si>
    <t>Расходы</t>
  </si>
  <si>
    <t xml:space="preserve">Наименование </t>
  </si>
  <si>
    <t>% исполнения к уточненному плану</t>
  </si>
  <si>
    <t>Бюджетные ассигнования на 2024 год (закон от 14.12.2023 № 126-з/ первоначальный план)</t>
  </si>
  <si>
    <t>Фактические значения за 2024 год</t>
  </si>
  <si>
    <t>Аналитическая таблица по исполнению бюджета Смоленской области по расходам (по разделам/подразделам классификации расходов бюджета) 
в сравнении с первоначально утвержденными законом о бюджете значениями и в сравнении с уточненными значениями в соответствии со сводной бюджетной росписью за 2024 год</t>
  </si>
  <si>
    <t>% исполнения к первоначальному плану</t>
  </si>
  <si>
    <t>рублей</t>
  </si>
  <si>
    <t>Бюджетные ассигнования на 2024 год (сводная бюджетная роспись  / уточненный план)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</si>
</sst>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8"/>
      <color theme="3"/>
      <name val="Calibri Light"/>
      <family val="1"/>
      <charset val="204"/>
      <scheme val="maj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6" fillId="26" borderId="0" applyNumberFormat="0" applyBorder="0" applyAlignment="0" applyProtection="0"/>
    <xf numFmtId="0" fontId="9" fillId="27" borderId="4" applyNumberFormat="0" applyAlignment="0" applyProtection="0"/>
    <xf numFmtId="0" fontId="11" fillId="28" borderId="7" applyNumberFormat="0" applyAlignment="0" applyProtection="0"/>
    <xf numFmtId="0" fontId="13" fillId="0" borderId="0" applyNumberFormat="0" applyFill="0" applyBorder="0" applyAlignment="0" applyProtection="0"/>
    <xf numFmtId="0" fontId="5" fillId="29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7" fillId="30" borderId="4" applyNumberFormat="0" applyAlignment="0" applyProtection="0"/>
    <xf numFmtId="0" fontId="10" fillId="0" borderId="6" applyNumberFormat="0" applyFill="0" applyAlignment="0" applyProtection="0"/>
    <xf numFmtId="0" fontId="16" fillId="31" borderId="0" applyNumberFormat="0" applyBorder="0" applyAlignment="0" applyProtection="0"/>
    <xf numFmtId="0" fontId="1" fillId="32" borderId="8" applyNumberFormat="0" applyFont="0" applyAlignment="0" applyProtection="0"/>
    <xf numFmtId="0" fontId="8" fillId="27" borderId="5" applyNumberFormat="0" applyAlignment="0" applyProtection="0"/>
    <xf numFmtId="0" fontId="17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8" fillId="0" borderId="0">
      <alignment horizontal="center" wrapText="1"/>
    </xf>
    <xf numFmtId="0" fontId="19" fillId="0" borderId="0">
      <alignment horizontal="right"/>
    </xf>
    <xf numFmtId="0" fontId="19" fillId="0" borderId="12">
      <alignment horizontal="center" vertical="center" wrapText="1"/>
    </xf>
    <xf numFmtId="0" fontId="20" fillId="0" borderId="12">
      <alignment horizontal="left"/>
    </xf>
    <xf numFmtId="0" fontId="19" fillId="0" borderId="0"/>
    <xf numFmtId="0" fontId="20" fillId="0" borderId="12">
      <alignment vertical="top" wrapText="1"/>
    </xf>
    <xf numFmtId="0" fontId="19" fillId="0" borderId="0">
      <alignment horizontal="left" wrapText="1"/>
    </xf>
    <xf numFmtId="4" fontId="20" fillId="35" borderId="12">
      <alignment horizontal="right" vertical="top" shrinkToFit="1"/>
    </xf>
    <xf numFmtId="4" fontId="20" fillId="34" borderId="12">
      <alignment horizontal="right" vertical="top" shrinkToFit="1"/>
    </xf>
    <xf numFmtId="4" fontId="21" fillId="0" borderId="12">
      <alignment horizontal="right" vertical="top" shrinkToFit="1"/>
    </xf>
  </cellStyleXfs>
  <cellXfs count="26">
    <xf numFmtId="0" fontId="0" fillId="0" borderId="0" xfId="0"/>
    <xf numFmtId="4" fontId="22" fillId="36" borderId="11" xfId="0" applyNumberFormat="1" applyFont="1" applyFill="1" applyBorder="1"/>
    <xf numFmtId="4" fontId="23" fillId="37" borderId="11" xfId="0" applyNumberFormat="1" applyFont="1" applyFill="1" applyBorder="1"/>
    <xf numFmtId="4" fontId="23" fillId="0" borderId="11" xfId="0" applyNumberFormat="1" applyFont="1" applyBorder="1"/>
    <xf numFmtId="4" fontId="23" fillId="0" borderId="12" xfId="51" applyNumberFormat="1" applyFont="1" applyAlignment="1" applyProtection="1">
      <alignment horizontal="right" shrinkToFit="1"/>
    </xf>
    <xf numFmtId="4" fontId="23" fillId="0" borderId="10" xfId="0" applyNumberFormat="1" applyFont="1" applyBorder="1"/>
    <xf numFmtId="0" fontId="23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49" fontId="24" fillId="36" borderId="11" xfId="0" applyNumberFormat="1" applyFont="1" applyFill="1" applyBorder="1" applyAlignment="1">
      <alignment horizontal="center" wrapText="1" shrinkToFit="1"/>
    </xf>
    <xf numFmtId="49" fontId="24" fillId="36" borderId="11" xfId="0" applyNumberFormat="1" applyFont="1" applyFill="1" applyBorder="1" applyAlignment="1">
      <alignment wrapText="1" shrinkToFit="1"/>
    </xf>
    <xf numFmtId="164" fontId="22" fillId="36" borderId="11" xfId="0" applyNumberFormat="1" applyFont="1" applyFill="1" applyBorder="1" applyAlignment="1">
      <alignment vertical="center"/>
    </xf>
    <xf numFmtId="0" fontId="22" fillId="0" borderId="0" xfId="0" applyFont="1" applyBorder="1"/>
    <xf numFmtId="49" fontId="26" fillId="37" borderId="11" xfId="0" applyNumberFormat="1" applyFont="1" applyFill="1" applyBorder="1" applyAlignment="1">
      <alignment horizontal="center" wrapText="1" shrinkToFit="1"/>
    </xf>
    <xf numFmtId="49" fontId="24" fillId="37" borderId="11" xfId="0" applyNumberFormat="1" applyFont="1" applyFill="1" applyBorder="1" applyAlignment="1">
      <alignment wrapText="1" shrinkToFit="1"/>
    </xf>
    <xf numFmtId="164" fontId="23" fillId="37" borderId="11" xfId="0" applyNumberFormat="1" applyFont="1" applyFill="1" applyBorder="1" applyAlignment="1">
      <alignment vertical="center"/>
    </xf>
    <xf numFmtId="49" fontId="26" fillId="0" borderId="10" xfId="0" applyNumberFormat="1" applyFont="1" applyBorder="1" applyAlignment="1">
      <alignment horizontal="center" wrapText="1" shrinkToFit="1"/>
    </xf>
    <xf numFmtId="49" fontId="26" fillId="0" borderId="10" xfId="0" applyNumberFormat="1" applyFont="1" applyBorder="1" applyAlignment="1">
      <alignment wrapText="1" shrinkToFit="1"/>
    </xf>
    <xf numFmtId="164" fontId="23" fillId="0" borderId="10" xfId="0" applyNumberFormat="1" applyFont="1" applyBorder="1" applyAlignment="1">
      <alignment vertical="center"/>
    </xf>
    <xf numFmtId="49" fontId="26" fillId="33" borderId="10" xfId="0" applyNumberFormat="1" applyFont="1" applyFill="1" applyBorder="1" applyAlignment="1">
      <alignment wrapText="1" shrinkToFit="1"/>
    </xf>
    <xf numFmtId="49" fontId="26" fillId="37" borderId="10" xfId="0" applyNumberFormat="1" applyFont="1" applyFill="1" applyBorder="1" applyAlignment="1">
      <alignment horizontal="center" wrapText="1" shrinkToFit="1"/>
    </xf>
    <xf numFmtId="49" fontId="24" fillId="37" borderId="10" xfId="0" applyNumberFormat="1" applyFont="1" applyFill="1" applyBorder="1" applyAlignment="1">
      <alignment wrapText="1" shrinkToFit="1"/>
    </xf>
    <xf numFmtId="49" fontId="24" fillId="33" borderId="10" xfId="0" applyNumberFormat="1" applyFont="1" applyFill="1" applyBorder="1" applyAlignment="1">
      <alignment horizontal="center" vertical="center" wrapText="1" shrinkToFi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</cellXfs>
  <cellStyles count="5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te" xfId="37" xr:uid="{00000000-0005-0000-0000-000024000000}"/>
    <cellStyle name="Output" xfId="38" xr:uid="{00000000-0005-0000-0000-000025000000}"/>
    <cellStyle name="Title" xfId="39" xr:uid="{00000000-0005-0000-0000-000026000000}"/>
    <cellStyle name="Total" xfId="40" xr:uid="{00000000-0005-0000-0000-000027000000}"/>
    <cellStyle name="Warning Text" xfId="41" xr:uid="{00000000-0005-0000-0000-000028000000}"/>
    <cellStyle name="xl22" xfId="44" xr:uid="{00000000-0005-0000-0000-000029000000}"/>
    <cellStyle name="xl24" xfId="46" xr:uid="{00000000-0005-0000-0000-00002A000000}"/>
    <cellStyle name="xl26" xfId="45" xr:uid="{00000000-0005-0000-0000-00002B000000}"/>
    <cellStyle name="xl28" xfId="50" xr:uid="{00000000-0005-0000-0000-00002C000000}"/>
    <cellStyle name="xl30" xfId="48" xr:uid="{00000000-0005-0000-0000-00002D000000}"/>
    <cellStyle name="xl33" xfId="42" xr:uid="{00000000-0005-0000-0000-00002E000000}"/>
    <cellStyle name="xl35" xfId="43" xr:uid="{00000000-0005-0000-0000-00002F000000}"/>
    <cellStyle name="xl37" xfId="47" xr:uid="{00000000-0005-0000-0000-000030000000}"/>
    <cellStyle name="xl40" xfId="51" xr:uid="{00000000-0005-0000-0000-000031000000}"/>
    <cellStyle name="xl45" xfId="49" xr:uid="{00000000-0005-0000-0000-000032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7"/>
  <sheetViews>
    <sheetView tabSelected="1" view="pageBreakPreview" zoomScale="80" zoomScaleNormal="80" zoomScaleSheetLayoutView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5" sqref="D5"/>
    </sheetView>
  </sheetViews>
  <sheetFormatPr defaultColWidth="9.140625" defaultRowHeight="15.75" x14ac:dyDescent="0.25"/>
  <cols>
    <col min="1" max="1" width="10.7109375" style="7" customWidth="1"/>
    <col min="2" max="2" width="34" style="6" customWidth="1"/>
    <col min="3" max="3" width="28.42578125" style="6" customWidth="1"/>
    <col min="4" max="4" width="25.7109375" style="6" customWidth="1"/>
    <col min="5" max="5" width="24.85546875" style="6" customWidth="1"/>
    <col min="6" max="6" width="19.7109375" style="8" customWidth="1"/>
    <col min="7" max="7" width="24.28515625" style="8" customWidth="1"/>
    <col min="8" max="16384" width="9.140625" style="6"/>
  </cols>
  <sheetData>
    <row r="1" spans="1:7" ht="39" customHeight="1" x14ac:dyDescent="0.25">
      <c r="A1" s="24" t="s">
        <v>153</v>
      </c>
      <c r="B1" s="25"/>
      <c r="C1" s="25"/>
      <c r="D1" s="25"/>
      <c r="E1" s="25"/>
      <c r="F1" s="25"/>
      <c r="G1" s="25"/>
    </row>
    <row r="2" spans="1:7" x14ac:dyDescent="0.25">
      <c r="G2" s="9" t="s">
        <v>155</v>
      </c>
    </row>
    <row r="3" spans="1:7" ht="15.75" customHeight="1" x14ac:dyDescent="0.25">
      <c r="A3" s="23" t="s">
        <v>148</v>
      </c>
      <c r="B3" s="23" t="s">
        <v>149</v>
      </c>
      <c r="C3" s="23" t="s">
        <v>151</v>
      </c>
      <c r="D3" s="23" t="s">
        <v>156</v>
      </c>
      <c r="E3" s="23" t="s">
        <v>152</v>
      </c>
      <c r="F3" s="23" t="s">
        <v>154</v>
      </c>
      <c r="G3" s="23" t="s">
        <v>150</v>
      </c>
    </row>
    <row r="4" spans="1:7" ht="99.6" customHeight="1" x14ac:dyDescent="0.25">
      <c r="A4" s="23" t="s">
        <v>0</v>
      </c>
      <c r="B4" s="23" t="s">
        <v>1</v>
      </c>
      <c r="C4" s="23"/>
      <c r="D4" s="23"/>
      <c r="E4" s="23"/>
      <c r="F4" s="23"/>
      <c r="G4" s="23"/>
    </row>
    <row r="5" spans="1:7" s="13" customFormat="1" x14ac:dyDescent="0.25">
      <c r="A5" s="10" t="s">
        <v>146</v>
      </c>
      <c r="B5" s="11" t="s">
        <v>147</v>
      </c>
      <c r="C5" s="1">
        <f>C6+C15+C18+C21+C30+C35+C38+C47+C50+C58+C64+C69+C72+C74</f>
        <v>78303164950</v>
      </c>
      <c r="D5" s="1">
        <f>D6+D15+D18+D21+D30+D35+D38+D47+D50+D58+D64+D69+D72+D74</f>
        <v>91539738428.899994</v>
      </c>
      <c r="E5" s="1">
        <f>E6+E15+E18+E21+E30+E35+E38+E47+E50+E58+E64+E69+E72+E74</f>
        <v>89628067866.5</v>
      </c>
      <c r="F5" s="12">
        <f>E5/C5*100</f>
        <v>114.46289294146852</v>
      </c>
      <c r="G5" s="12">
        <f t="shared" ref="G5" si="0">E5/D5*100</f>
        <v>97.91164952488387</v>
      </c>
    </row>
    <row r="6" spans="1:7" ht="29.25" x14ac:dyDescent="0.25">
      <c r="A6" s="14" t="s">
        <v>2</v>
      </c>
      <c r="B6" s="15" t="s">
        <v>3</v>
      </c>
      <c r="C6" s="2">
        <f t="shared" ref="C6:E6" si="1">SUM(C7:C14)</f>
        <v>3991990730</v>
      </c>
      <c r="D6" s="2">
        <f t="shared" si="1"/>
        <v>4176012365.71</v>
      </c>
      <c r="E6" s="2">
        <f t="shared" si="1"/>
        <v>3996511195.3699999</v>
      </c>
      <c r="F6" s="16">
        <f>E6/C6*100</f>
        <v>100.11323837342678</v>
      </c>
      <c r="G6" s="16">
        <f>E6/D6*100</f>
        <v>95.701613055221841</v>
      </c>
    </row>
    <row r="7" spans="1:7" ht="60" x14ac:dyDescent="0.25">
      <c r="A7" s="17" t="s">
        <v>4</v>
      </c>
      <c r="B7" s="18" t="s">
        <v>5</v>
      </c>
      <c r="C7" s="3">
        <v>7429890</v>
      </c>
      <c r="D7" s="4">
        <v>6949390</v>
      </c>
      <c r="E7" s="5">
        <v>6948641.4699999997</v>
      </c>
      <c r="F7" s="19">
        <f t="shared" ref="F7:F67" si="2">E7/C7*100</f>
        <v>93.52280410611732</v>
      </c>
      <c r="G7" s="19">
        <f>E7/D7*100</f>
        <v>99.989228838790169</v>
      </c>
    </row>
    <row r="8" spans="1:7" ht="90" x14ac:dyDescent="0.25">
      <c r="A8" s="17" t="s">
        <v>6</v>
      </c>
      <c r="B8" s="20" t="s">
        <v>7</v>
      </c>
      <c r="C8" s="3">
        <v>211003340</v>
      </c>
      <c r="D8" s="4">
        <v>208899966.41999999</v>
      </c>
      <c r="E8" s="5">
        <v>205855574.12</v>
      </c>
      <c r="F8" s="19">
        <f t="shared" si="2"/>
        <v>97.560339149133853</v>
      </c>
      <c r="G8" s="19">
        <f t="shared" ref="G8:G68" si="3">E8/D8*100</f>
        <v>98.542655438307193</v>
      </c>
    </row>
    <row r="9" spans="1:7" ht="90" x14ac:dyDescent="0.25">
      <c r="A9" s="17" t="s">
        <v>8</v>
      </c>
      <c r="B9" s="20" t="s">
        <v>9</v>
      </c>
      <c r="C9" s="3">
        <v>410593230</v>
      </c>
      <c r="D9" s="4">
        <v>453911323.35000002</v>
      </c>
      <c r="E9" s="5">
        <v>444154221.19</v>
      </c>
      <c r="F9" s="19">
        <f t="shared" si="2"/>
        <v>108.17378094373353</v>
      </c>
      <c r="G9" s="19">
        <f t="shared" si="3"/>
        <v>97.850438696265655</v>
      </c>
    </row>
    <row r="10" spans="1:7" x14ac:dyDescent="0.25">
      <c r="A10" s="17" t="s">
        <v>10</v>
      </c>
      <c r="B10" s="18" t="s">
        <v>11</v>
      </c>
      <c r="C10" s="3">
        <v>228988600</v>
      </c>
      <c r="D10" s="4">
        <v>244008509.43000001</v>
      </c>
      <c r="E10" s="5">
        <v>243702986.58000001</v>
      </c>
      <c r="F10" s="19">
        <f t="shared" si="2"/>
        <v>106.42581621093801</v>
      </c>
      <c r="G10" s="19">
        <f t="shared" si="3"/>
        <v>99.874790083873023</v>
      </c>
    </row>
    <row r="11" spans="1:7" ht="75" x14ac:dyDescent="0.25">
      <c r="A11" s="17" t="s">
        <v>12</v>
      </c>
      <c r="B11" s="18" t="s">
        <v>13</v>
      </c>
      <c r="C11" s="3">
        <v>106800430</v>
      </c>
      <c r="D11" s="4">
        <v>112918454</v>
      </c>
      <c r="E11" s="5">
        <v>111962933.09999999</v>
      </c>
      <c r="F11" s="19">
        <f t="shared" si="2"/>
        <v>104.83378493888087</v>
      </c>
      <c r="G11" s="19">
        <f t="shared" si="3"/>
        <v>99.153795623167127</v>
      </c>
    </row>
    <row r="12" spans="1:7" ht="30" x14ac:dyDescent="0.25">
      <c r="A12" s="17" t="s">
        <v>14</v>
      </c>
      <c r="B12" s="18" t="s">
        <v>15</v>
      </c>
      <c r="C12" s="3">
        <v>74276200</v>
      </c>
      <c r="D12" s="4">
        <v>183178502.94999999</v>
      </c>
      <c r="E12" s="5">
        <v>182549663.78999999</v>
      </c>
      <c r="F12" s="19">
        <f t="shared" si="2"/>
        <v>245.77140967093092</v>
      </c>
      <c r="G12" s="19">
        <f t="shared" si="3"/>
        <v>99.656706900715506</v>
      </c>
    </row>
    <row r="13" spans="1:7" x14ac:dyDescent="0.25">
      <c r="A13" s="17" t="s">
        <v>16</v>
      </c>
      <c r="B13" s="18" t="s">
        <v>17</v>
      </c>
      <c r="C13" s="3">
        <v>450000000</v>
      </c>
      <c r="D13" s="4">
        <v>112911004.69</v>
      </c>
      <c r="E13" s="5">
        <v>0</v>
      </c>
      <c r="F13" s="19">
        <f t="shared" si="2"/>
        <v>0</v>
      </c>
      <c r="G13" s="19">
        <f t="shared" si="3"/>
        <v>0</v>
      </c>
    </row>
    <row r="14" spans="1:7" ht="30" x14ac:dyDescent="0.25">
      <c r="A14" s="17" t="s">
        <v>18</v>
      </c>
      <c r="B14" s="18" t="s">
        <v>19</v>
      </c>
      <c r="C14" s="3">
        <v>2502899040</v>
      </c>
      <c r="D14" s="4">
        <v>2853235214.8699999</v>
      </c>
      <c r="E14" s="5">
        <v>2801337175.1199999</v>
      </c>
      <c r="F14" s="19">
        <f t="shared" si="2"/>
        <v>111.92369849324805</v>
      </c>
      <c r="G14" s="19">
        <f t="shared" si="3"/>
        <v>98.181080918967822</v>
      </c>
    </row>
    <row r="15" spans="1:7" x14ac:dyDescent="0.25">
      <c r="A15" s="21" t="s">
        <v>20</v>
      </c>
      <c r="B15" s="22" t="s">
        <v>21</v>
      </c>
      <c r="C15" s="2">
        <f t="shared" ref="C15:E15" si="4">SUM(C16:C17)</f>
        <v>74593600</v>
      </c>
      <c r="D15" s="2">
        <f t="shared" si="4"/>
        <v>97494394.75</v>
      </c>
      <c r="E15" s="2">
        <f t="shared" si="4"/>
        <v>96722861.780000001</v>
      </c>
      <c r="F15" s="16">
        <f t="shared" si="2"/>
        <v>129.66643489521888</v>
      </c>
      <c r="G15" s="16">
        <f t="shared" si="3"/>
        <v>99.20863863817155</v>
      </c>
    </row>
    <row r="16" spans="1:7" ht="30" x14ac:dyDescent="0.25">
      <c r="A16" s="17" t="s">
        <v>22</v>
      </c>
      <c r="B16" s="18" t="s">
        <v>23</v>
      </c>
      <c r="C16" s="3">
        <v>27801200</v>
      </c>
      <c r="D16" s="5">
        <v>49261226.560000002</v>
      </c>
      <c r="E16" s="5">
        <v>48489693.590000004</v>
      </c>
      <c r="F16" s="19">
        <f>E16/C16*100</f>
        <v>174.41582949656851</v>
      </c>
      <c r="G16" s="19">
        <f>E16/D16*100</f>
        <v>98.433792611598349</v>
      </c>
    </row>
    <row r="17" spans="1:7" ht="30" x14ac:dyDescent="0.25">
      <c r="A17" s="17" t="s">
        <v>24</v>
      </c>
      <c r="B17" s="18" t="s">
        <v>25</v>
      </c>
      <c r="C17" s="3">
        <v>46792400</v>
      </c>
      <c r="D17" s="5">
        <v>48233168.189999998</v>
      </c>
      <c r="E17" s="5">
        <v>48233168.189999998</v>
      </c>
      <c r="F17" s="19">
        <f t="shared" si="2"/>
        <v>103.07906452757285</v>
      </c>
      <c r="G17" s="19">
        <f t="shared" si="3"/>
        <v>100</v>
      </c>
    </row>
    <row r="18" spans="1:7" ht="57.75" x14ac:dyDescent="0.25">
      <c r="A18" s="21" t="s">
        <v>26</v>
      </c>
      <c r="B18" s="22" t="s">
        <v>27</v>
      </c>
      <c r="C18" s="2">
        <f>SUM(C19:C20)</f>
        <v>391414000</v>
      </c>
      <c r="D18" s="2">
        <f>SUM(D19:D20)</f>
        <v>505618769.61000001</v>
      </c>
      <c r="E18" s="2">
        <f>SUM(E19:E20)</f>
        <v>505472126.27999997</v>
      </c>
      <c r="F18" s="16">
        <f t="shared" si="2"/>
        <v>129.14002214534992</v>
      </c>
      <c r="G18" s="16">
        <f t="shared" si="3"/>
        <v>99.970997253501253</v>
      </c>
    </row>
    <row r="19" spans="1:7" x14ac:dyDescent="0.25">
      <c r="A19" s="17" t="s">
        <v>28</v>
      </c>
      <c r="B19" s="18" t="s">
        <v>29</v>
      </c>
      <c r="C19" s="5">
        <v>4000000</v>
      </c>
      <c r="D19" s="5">
        <v>3994452</v>
      </c>
      <c r="E19" s="5">
        <v>3994452</v>
      </c>
      <c r="F19" s="19">
        <f>E19/C19*100</f>
        <v>99.8613</v>
      </c>
      <c r="G19" s="19">
        <f>E19/D19*100</f>
        <v>100</v>
      </c>
    </row>
    <row r="20" spans="1:7" ht="60" x14ac:dyDescent="0.25">
      <c r="A20" s="17" t="s">
        <v>30</v>
      </c>
      <c r="B20" s="18" t="s">
        <v>31</v>
      </c>
      <c r="C20" s="3">
        <v>387414000</v>
      </c>
      <c r="D20" s="5">
        <v>501624317.61000001</v>
      </c>
      <c r="E20" s="5">
        <v>501477674.27999997</v>
      </c>
      <c r="F20" s="19">
        <f t="shared" si="2"/>
        <v>129.44232120677103</v>
      </c>
      <c r="G20" s="19">
        <f t="shared" si="3"/>
        <v>99.970766303615676</v>
      </c>
    </row>
    <row r="21" spans="1:7" ht="29.25" x14ac:dyDescent="0.25">
      <c r="A21" s="21" t="s">
        <v>32</v>
      </c>
      <c r="B21" s="22" t="s">
        <v>33</v>
      </c>
      <c r="C21" s="2">
        <f t="shared" ref="C21:E21" si="5">SUM(C22:C29)</f>
        <v>18959976103.68</v>
      </c>
      <c r="D21" s="2">
        <f t="shared" si="5"/>
        <v>22933490594.41</v>
      </c>
      <c r="E21" s="2">
        <f t="shared" si="5"/>
        <v>22486515949.16</v>
      </c>
      <c r="F21" s="16">
        <f t="shared" si="2"/>
        <v>118.59991714227701</v>
      </c>
      <c r="G21" s="16">
        <f t="shared" si="3"/>
        <v>98.050996016459223</v>
      </c>
    </row>
    <row r="22" spans="1:7" x14ac:dyDescent="0.25">
      <c r="A22" s="17" t="s">
        <v>34</v>
      </c>
      <c r="B22" s="18" t="s">
        <v>35</v>
      </c>
      <c r="C22" s="3">
        <v>253554595</v>
      </c>
      <c r="D22" s="5">
        <v>262486943.18000001</v>
      </c>
      <c r="E22" s="5">
        <v>260243482.25</v>
      </c>
      <c r="F22" s="19">
        <f t="shared" si="2"/>
        <v>102.63804615727827</v>
      </c>
      <c r="G22" s="19">
        <f t="shared" si="3"/>
        <v>99.145305704420679</v>
      </c>
    </row>
    <row r="23" spans="1:7" x14ac:dyDescent="0.25">
      <c r="A23" s="17" t="s">
        <v>36</v>
      </c>
      <c r="B23" s="18" t="s">
        <v>37</v>
      </c>
      <c r="C23" s="3">
        <v>1592077757.6800001</v>
      </c>
      <c r="D23" s="5">
        <v>1802727225.3499999</v>
      </c>
      <c r="E23" s="5">
        <v>1788520186.05</v>
      </c>
      <c r="F23" s="19">
        <f t="shared" si="2"/>
        <v>112.33874585725378</v>
      </c>
      <c r="G23" s="19">
        <f t="shared" si="3"/>
        <v>99.211914087709985</v>
      </c>
    </row>
    <row r="24" spans="1:7" x14ac:dyDescent="0.25">
      <c r="A24" s="17" t="s">
        <v>38</v>
      </c>
      <c r="B24" s="18" t="s">
        <v>39</v>
      </c>
      <c r="C24" s="3">
        <v>158549200</v>
      </c>
      <c r="D24" s="5">
        <v>130340292.05</v>
      </c>
      <c r="E24" s="5">
        <v>128690197.97</v>
      </c>
      <c r="F24" s="19">
        <f t="shared" si="2"/>
        <v>81.167358756777077</v>
      </c>
      <c r="G24" s="19">
        <f t="shared" si="3"/>
        <v>98.734010754428098</v>
      </c>
    </row>
    <row r="25" spans="1:7" x14ac:dyDescent="0.25">
      <c r="A25" s="17" t="s">
        <v>40</v>
      </c>
      <c r="B25" s="18" t="s">
        <v>41</v>
      </c>
      <c r="C25" s="3">
        <v>435003900</v>
      </c>
      <c r="D25" s="5">
        <v>439751516.42000002</v>
      </c>
      <c r="E25" s="5">
        <v>430369020.05000001</v>
      </c>
      <c r="F25" s="19">
        <f t="shared" si="2"/>
        <v>98.934519908901976</v>
      </c>
      <c r="G25" s="19">
        <f t="shared" si="3"/>
        <v>97.866409547286494</v>
      </c>
    </row>
    <row r="26" spans="1:7" x14ac:dyDescent="0.25">
      <c r="A26" s="17" t="s">
        <v>42</v>
      </c>
      <c r="B26" s="18" t="s">
        <v>43</v>
      </c>
      <c r="C26" s="3">
        <v>531241620</v>
      </c>
      <c r="D26" s="5">
        <v>697410255.15999997</v>
      </c>
      <c r="E26" s="5">
        <v>697022015.80999994</v>
      </c>
      <c r="F26" s="19">
        <f t="shared" si="2"/>
        <v>131.20621381472333</v>
      </c>
      <c r="G26" s="19">
        <f t="shared" si="3"/>
        <v>99.944331281748802</v>
      </c>
    </row>
    <row r="27" spans="1:7" ht="30" x14ac:dyDescent="0.25">
      <c r="A27" s="17" t="s">
        <v>44</v>
      </c>
      <c r="B27" s="18" t="s">
        <v>45</v>
      </c>
      <c r="C27" s="3">
        <v>12696960400</v>
      </c>
      <c r="D27" s="5">
        <v>17167097919.07</v>
      </c>
      <c r="E27" s="5">
        <v>16780585860.360001</v>
      </c>
      <c r="F27" s="19">
        <f t="shared" si="2"/>
        <v>132.16222884620481</v>
      </c>
      <c r="G27" s="19">
        <f t="shared" si="3"/>
        <v>97.748530004709508</v>
      </c>
    </row>
    <row r="28" spans="1:7" x14ac:dyDescent="0.25">
      <c r="A28" s="17" t="s">
        <v>46</v>
      </c>
      <c r="B28" s="18" t="s">
        <v>47</v>
      </c>
      <c r="C28" s="3">
        <v>652457235</v>
      </c>
      <c r="D28" s="5">
        <v>785505007.86000001</v>
      </c>
      <c r="E28" s="5">
        <v>781624450.66999996</v>
      </c>
      <c r="F28" s="19">
        <f t="shared" si="2"/>
        <v>119.7970393676453</v>
      </c>
      <c r="G28" s="19">
        <f t="shared" si="3"/>
        <v>99.505979318887853</v>
      </c>
    </row>
    <row r="29" spans="1:7" ht="30" x14ac:dyDescent="0.25">
      <c r="A29" s="17" t="s">
        <v>48</v>
      </c>
      <c r="B29" s="18" t="s">
        <v>49</v>
      </c>
      <c r="C29" s="3">
        <v>2640131396</v>
      </c>
      <c r="D29" s="5">
        <v>1648171435.3199999</v>
      </c>
      <c r="E29" s="5">
        <v>1619460736</v>
      </c>
      <c r="F29" s="19">
        <f t="shared" si="2"/>
        <v>61.340156723017891</v>
      </c>
      <c r="G29" s="19">
        <f t="shared" si="3"/>
        <v>98.258027126017652</v>
      </c>
    </row>
    <row r="30" spans="1:7" ht="31.5" customHeight="1" x14ac:dyDescent="0.25">
      <c r="A30" s="21" t="s">
        <v>50</v>
      </c>
      <c r="B30" s="22" t="s">
        <v>51</v>
      </c>
      <c r="C30" s="2">
        <f t="shared" ref="C30:E30" si="6">SUM(C31:C34)</f>
        <v>5637308829.0199995</v>
      </c>
      <c r="D30" s="2">
        <f t="shared" si="6"/>
        <v>6453807586.1799994</v>
      </c>
      <c r="E30" s="2">
        <f t="shared" si="6"/>
        <v>6082129879.5199995</v>
      </c>
      <c r="F30" s="16">
        <f t="shared" si="2"/>
        <v>107.89066315136276</v>
      </c>
      <c r="G30" s="16">
        <f t="shared" si="3"/>
        <v>94.240954634967736</v>
      </c>
    </row>
    <row r="31" spans="1:7" x14ac:dyDescent="0.25">
      <c r="A31" s="17" t="s">
        <v>52</v>
      </c>
      <c r="B31" s="18" t="s">
        <v>53</v>
      </c>
      <c r="C31" s="3">
        <v>488432485.56999999</v>
      </c>
      <c r="D31" s="5">
        <v>865651072.32000005</v>
      </c>
      <c r="E31" s="5">
        <v>865461389.58000004</v>
      </c>
      <c r="F31" s="19">
        <f t="shared" si="2"/>
        <v>177.1916109490563</v>
      </c>
      <c r="G31" s="19">
        <f t="shared" si="3"/>
        <v>99.978087852477131</v>
      </c>
    </row>
    <row r="32" spans="1:7" x14ac:dyDescent="0.25">
      <c r="A32" s="17" t="s">
        <v>54</v>
      </c>
      <c r="B32" s="18" t="s">
        <v>55</v>
      </c>
      <c r="C32" s="3">
        <v>4015648950</v>
      </c>
      <c r="D32" s="5">
        <v>3890474153.3000002</v>
      </c>
      <c r="E32" s="5">
        <v>3569336032.4099998</v>
      </c>
      <c r="F32" s="19">
        <f t="shared" si="2"/>
        <v>88.885659001890588</v>
      </c>
      <c r="G32" s="19">
        <f t="shared" si="3"/>
        <v>91.745527454086726</v>
      </c>
    </row>
    <row r="33" spans="1:7" x14ac:dyDescent="0.25">
      <c r="A33" s="17" t="s">
        <v>56</v>
      </c>
      <c r="B33" s="18" t="s">
        <v>57</v>
      </c>
      <c r="C33" s="3">
        <v>914181548.45000005</v>
      </c>
      <c r="D33" s="5">
        <v>1475051255.02</v>
      </c>
      <c r="E33" s="5">
        <v>1424857547.8</v>
      </c>
      <c r="F33" s="19">
        <f t="shared" si="2"/>
        <v>155.86155181275032</v>
      </c>
      <c r="G33" s="19">
        <f t="shared" si="3"/>
        <v>96.597155044668639</v>
      </c>
    </row>
    <row r="34" spans="1:7" ht="30" x14ac:dyDescent="0.25">
      <c r="A34" s="17" t="s">
        <v>58</v>
      </c>
      <c r="B34" s="18" t="s">
        <v>59</v>
      </c>
      <c r="C34" s="3">
        <v>219045845</v>
      </c>
      <c r="D34" s="5">
        <v>222631105.53999999</v>
      </c>
      <c r="E34" s="5">
        <v>222474909.72999999</v>
      </c>
      <c r="F34" s="19">
        <f t="shared" si="2"/>
        <v>101.56545527261656</v>
      </c>
      <c r="G34" s="19">
        <f t="shared" si="3"/>
        <v>99.929840976344636</v>
      </c>
    </row>
    <row r="35" spans="1:7" ht="29.25" x14ac:dyDescent="0.25">
      <c r="A35" s="21" t="s">
        <v>60</v>
      </c>
      <c r="B35" s="22" t="s">
        <v>61</v>
      </c>
      <c r="C35" s="2">
        <f>SUM(C36:C37)</f>
        <v>684131950</v>
      </c>
      <c r="D35" s="2">
        <f>SUM(D36:D37)</f>
        <v>148551056.23000002</v>
      </c>
      <c r="E35" s="2">
        <f>SUM(E36:E37)</f>
        <v>142103467.13999999</v>
      </c>
      <c r="F35" s="16">
        <f t="shared" si="2"/>
        <v>20.77135370450101</v>
      </c>
      <c r="G35" s="16">
        <f t="shared" si="3"/>
        <v>95.659681422919476</v>
      </c>
    </row>
    <row r="36" spans="1:7" ht="45" x14ac:dyDescent="0.25">
      <c r="A36" s="17" t="s">
        <v>62</v>
      </c>
      <c r="B36" s="18" t="s">
        <v>63</v>
      </c>
      <c r="C36" s="3">
        <v>50914500</v>
      </c>
      <c r="D36" s="5">
        <v>52038391.5</v>
      </c>
      <c r="E36" s="3">
        <v>52036125.859999999</v>
      </c>
      <c r="F36" s="19">
        <f t="shared" si="2"/>
        <v>102.2029595891151</v>
      </c>
      <c r="G36" s="19">
        <f t="shared" si="3"/>
        <v>99.995646214391542</v>
      </c>
    </row>
    <row r="37" spans="1:7" ht="30" x14ac:dyDescent="0.25">
      <c r="A37" s="17" t="s">
        <v>64</v>
      </c>
      <c r="B37" s="18" t="s">
        <v>65</v>
      </c>
      <c r="C37" s="3">
        <v>633217450</v>
      </c>
      <c r="D37" s="5">
        <v>96512664.730000004</v>
      </c>
      <c r="E37" s="3">
        <v>90067341.280000001</v>
      </c>
      <c r="F37" s="19">
        <f t="shared" si="2"/>
        <v>14.223761723559578</v>
      </c>
      <c r="G37" s="19">
        <f t="shared" si="3"/>
        <v>93.321784795776608</v>
      </c>
    </row>
    <row r="38" spans="1:7" x14ac:dyDescent="0.25">
      <c r="A38" s="21" t="s">
        <v>66</v>
      </c>
      <c r="B38" s="22" t="s">
        <v>67</v>
      </c>
      <c r="C38" s="2">
        <f t="shared" ref="C38:E38" si="7">SUM(C39:C46)</f>
        <v>16624582333</v>
      </c>
      <c r="D38" s="2">
        <f t="shared" si="7"/>
        <v>18033372280.170002</v>
      </c>
      <c r="E38" s="2">
        <f t="shared" si="7"/>
        <v>17800075969.119999</v>
      </c>
      <c r="F38" s="16">
        <f t="shared" si="2"/>
        <v>107.07081605164078</v>
      </c>
      <c r="G38" s="16">
        <f t="shared" si="3"/>
        <v>98.706307908329819</v>
      </c>
    </row>
    <row r="39" spans="1:7" x14ac:dyDescent="0.25">
      <c r="A39" s="17" t="s">
        <v>68</v>
      </c>
      <c r="B39" s="18" t="s">
        <v>69</v>
      </c>
      <c r="C39" s="3">
        <v>2728758213</v>
      </c>
      <c r="D39" s="5">
        <v>2566392701.6300001</v>
      </c>
      <c r="E39" s="5">
        <v>2491989176.52</v>
      </c>
      <c r="F39" s="19">
        <f t="shared" si="2"/>
        <v>91.323194728209515</v>
      </c>
      <c r="G39" s="19">
        <f t="shared" si="3"/>
        <v>97.100851905371144</v>
      </c>
    </row>
    <row r="40" spans="1:7" x14ac:dyDescent="0.25">
      <c r="A40" s="17" t="s">
        <v>70</v>
      </c>
      <c r="B40" s="18" t="s">
        <v>71</v>
      </c>
      <c r="C40" s="3">
        <v>11207707671.559999</v>
      </c>
      <c r="D40" s="5">
        <v>11921638590.190001</v>
      </c>
      <c r="E40" s="5">
        <v>11863600525.219999</v>
      </c>
      <c r="F40" s="19">
        <f t="shared" si="2"/>
        <v>105.8521588257013</v>
      </c>
      <c r="G40" s="19">
        <f t="shared" si="3"/>
        <v>99.513170404127507</v>
      </c>
    </row>
    <row r="41" spans="1:7" x14ac:dyDescent="0.25">
      <c r="A41" s="17" t="s">
        <v>72</v>
      </c>
      <c r="B41" s="18" t="s">
        <v>73</v>
      </c>
      <c r="C41" s="3">
        <v>194562366</v>
      </c>
      <c r="D41" s="5">
        <v>261720045.09999999</v>
      </c>
      <c r="E41" s="5">
        <v>257589076.81999999</v>
      </c>
      <c r="F41" s="19">
        <f t="shared" si="2"/>
        <v>132.3940914760463</v>
      </c>
      <c r="G41" s="19">
        <f t="shared" si="3"/>
        <v>98.421607990163068</v>
      </c>
    </row>
    <row r="42" spans="1:7" ht="30" x14ac:dyDescent="0.25">
      <c r="A42" s="17" t="s">
        <v>74</v>
      </c>
      <c r="B42" s="18" t="s">
        <v>75</v>
      </c>
      <c r="C42" s="3">
        <v>1486013543.4400001</v>
      </c>
      <c r="D42" s="5">
        <v>2206659786.29</v>
      </c>
      <c r="E42" s="5">
        <v>2153852832.8299999</v>
      </c>
      <c r="F42" s="19">
        <f t="shared" si="2"/>
        <v>144.94166909434799</v>
      </c>
      <c r="G42" s="19">
        <f t="shared" si="3"/>
        <v>97.606928182219562</v>
      </c>
    </row>
    <row r="43" spans="1:7" ht="45" x14ac:dyDescent="0.25">
      <c r="A43" s="17" t="s">
        <v>76</v>
      </c>
      <c r="B43" s="18" t="s">
        <v>77</v>
      </c>
      <c r="C43" s="3">
        <v>127609675</v>
      </c>
      <c r="D43" s="5">
        <v>130985044.53</v>
      </c>
      <c r="E43" s="5">
        <v>130770395.41</v>
      </c>
      <c r="F43" s="19">
        <f t="shared" si="2"/>
        <v>102.47686580974364</v>
      </c>
      <c r="G43" s="19">
        <f t="shared" si="3"/>
        <v>99.83612700154417</v>
      </c>
    </row>
    <row r="44" spans="1:7" x14ac:dyDescent="0.25">
      <c r="A44" s="17" t="s">
        <v>78</v>
      </c>
      <c r="B44" s="18" t="s">
        <v>79</v>
      </c>
      <c r="C44" s="3">
        <v>90621260</v>
      </c>
      <c r="D44" s="5">
        <v>96684194.159999996</v>
      </c>
      <c r="E44" s="5">
        <v>96684194.159999996</v>
      </c>
      <c r="F44" s="19">
        <f t="shared" si="2"/>
        <v>106.69041035183133</v>
      </c>
      <c r="G44" s="19">
        <f t="shared" si="3"/>
        <v>100</v>
      </c>
    </row>
    <row r="45" spans="1:7" x14ac:dyDescent="0.25">
      <c r="A45" s="17" t="s">
        <v>80</v>
      </c>
      <c r="B45" s="18" t="s">
        <v>81</v>
      </c>
      <c r="C45" s="3">
        <v>168221800</v>
      </c>
      <c r="D45" s="5">
        <v>169811654.28</v>
      </c>
      <c r="E45" s="5">
        <v>169648235.28</v>
      </c>
      <c r="F45" s="19">
        <f t="shared" si="2"/>
        <v>100.84794912431087</v>
      </c>
      <c r="G45" s="19">
        <f t="shared" si="3"/>
        <v>99.903764555682059</v>
      </c>
    </row>
    <row r="46" spans="1:7" ht="30" x14ac:dyDescent="0.25">
      <c r="A46" s="17" t="s">
        <v>82</v>
      </c>
      <c r="B46" s="18" t="s">
        <v>83</v>
      </c>
      <c r="C46" s="3">
        <v>621087804</v>
      </c>
      <c r="D46" s="5">
        <v>679480263.99000001</v>
      </c>
      <c r="E46" s="5">
        <v>635941532.88</v>
      </c>
      <c r="F46" s="19">
        <f t="shared" si="2"/>
        <v>102.39156666486402</v>
      </c>
      <c r="G46" s="19">
        <f t="shared" si="3"/>
        <v>93.592347943362668</v>
      </c>
    </row>
    <row r="47" spans="1:7" ht="29.25" x14ac:dyDescent="0.25">
      <c r="A47" s="21" t="s">
        <v>84</v>
      </c>
      <c r="B47" s="22" t="s">
        <v>85</v>
      </c>
      <c r="C47" s="2">
        <f>SUM(C48:C49)</f>
        <v>1221885205</v>
      </c>
      <c r="D47" s="2">
        <f>SUM(D48:D49)</f>
        <v>1899699655</v>
      </c>
      <c r="E47" s="2">
        <f>SUM(E48:E49)</f>
        <v>1878739884.49</v>
      </c>
      <c r="F47" s="16">
        <f t="shared" si="2"/>
        <v>153.75747875513395</v>
      </c>
      <c r="G47" s="16">
        <f t="shared" si="3"/>
        <v>98.896679774887886</v>
      </c>
    </row>
    <row r="48" spans="1:7" x14ac:dyDescent="0.25">
      <c r="A48" s="17" t="s">
        <v>86</v>
      </c>
      <c r="B48" s="18" t="s">
        <v>87</v>
      </c>
      <c r="C48" s="3">
        <v>1165938620</v>
      </c>
      <c r="D48" s="5">
        <v>1839613784.73</v>
      </c>
      <c r="E48" s="5">
        <v>1819464911.52</v>
      </c>
      <c r="F48" s="19">
        <f t="shared" si="2"/>
        <v>156.05151766222477</v>
      </c>
      <c r="G48" s="19">
        <f t="shared" si="3"/>
        <v>98.904722644652438</v>
      </c>
    </row>
    <row r="49" spans="1:7" ht="30" x14ac:dyDescent="0.25">
      <c r="A49" s="17" t="s">
        <v>88</v>
      </c>
      <c r="B49" s="18" t="s">
        <v>89</v>
      </c>
      <c r="C49" s="3">
        <v>55946585</v>
      </c>
      <c r="D49" s="5">
        <v>60085870.270000003</v>
      </c>
      <c r="E49" s="5">
        <v>59274972.969999999</v>
      </c>
      <c r="F49" s="19">
        <f t="shared" si="2"/>
        <v>105.94922455052441</v>
      </c>
      <c r="G49" s="19">
        <f t="shared" si="3"/>
        <v>98.650435957145703</v>
      </c>
    </row>
    <row r="50" spans="1:7" x14ac:dyDescent="0.25">
      <c r="A50" s="21" t="s">
        <v>90</v>
      </c>
      <c r="B50" s="22" t="s">
        <v>91</v>
      </c>
      <c r="C50" s="2">
        <f t="shared" ref="C50:E50" si="8">SUM(C51:C57)</f>
        <v>6005711362</v>
      </c>
      <c r="D50" s="2">
        <f t="shared" si="8"/>
        <v>8674296031.9700012</v>
      </c>
      <c r="E50" s="2">
        <f t="shared" si="8"/>
        <v>8300742225.5200005</v>
      </c>
      <c r="F50" s="16">
        <f t="shared" si="2"/>
        <v>138.21413859549384</v>
      </c>
      <c r="G50" s="16">
        <f t="shared" si="3"/>
        <v>95.693554784466301</v>
      </c>
    </row>
    <row r="51" spans="1:7" x14ac:dyDescent="0.25">
      <c r="A51" s="17" t="s">
        <v>92</v>
      </c>
      <c r="B51" s="18" t="s">
        <v>93</v>
      </c>
      <c r="C51" s="3">
        <v>3017243400</v>
      </c>
      <c r="D51" s="5">
        <v>4390470977.96</v>
      </c>
      <c r="E51" s="5">
        <v>4265834935.7399998</v>
      </c>
      <c r="F51" s="19">
        <f t="shared" si="2"/>
        <v>141.38186318478648</v>
      </c>
      <c r="G51" s="19">
        <f t="shared" si="3"/>
        <v>97.161214757011976</v>
      </c>
    </row>
    <row r="52" spans="1:7" x14ac:dyDescent="0.25">
      <c r="A52" s="17" t="s">
        <v>94</v>
      </c>
      <c r="B52" s="18" t="s">
        <v>95</v>
      </c>
      <c r="C52" s="3">
        <v>822673674</v>
      </c>
      <c r="D52" s="5">
        <v>840663895.97000003</v>
      </c>
      <c r="E52" s="5">
        <v>744058611.21000004</v>
      </c>
      <c r="F52" s="19">
        <f t="shared" si="2"/>
        <v>90.443955449825182</v>
      </c>
      <c r="G52" s="19">
        <f t="shared" si="3"/>
        <v>88.508453232842598</v>
      </c>
    </row>
    <row r="53" spans="1:7" ht="30" x14ac:dyDescent="0.25">
      <c r="A53" s="17" t="s">
        <v>96</v>
      </c>
      <c r="B53" s="18" t="s">
        <v>97</v>
      </c>
      <c r="C53" s="3">
        <v>33576900</v>
      </c>
      <c r="D53" s="5">
        <v>45149900</v>
      </c>
      <c r="E53" s="5">
        <v>45149900</v>
      </c>
      <c r="F53" s="19">
        <f t="shared" si="2"/>
        <v>134.46714854557746</v>
      </c>
      <c r="G53" s="19">
        <f t="shared" si="3"/>
        <v>100</v>
      </c>
    </row>
    <row r="54" spans="1:7" x14ac:dyDescent="0.25">
      <c r="A54" s="17" t="s">
        <v>98</v>
      </c>
      <c r="B54" s="18" t="s">
        <v>99</v>
      </c>
      <c r="C54" s="3">
        <v>103977400</v>
      </c>
      <c r="D54" s="5">
        <v>123682544</v>
      </c>
      <c r="E54" s="5">
        <v>123646579.63</v>
      </c>
      <c r="F54" s="19">
        <f t="shared" si="2"/>
        <v>118.91678348371858</v>
      </c>
      <c r="G54" s="19">
        <f t="shared" si="3"/>
        <v>99.970922032457537</v>
      </c>
    </row>
    <row r="55" spans="1:7" ht="30" x14ac:dyDescent="0.25">
      <c r="A55" s="17" t="s">
        <v>100</v>
      </c>
      <c r="B55" s="18" t="s">
        <v>101</v>
      </c>
      <c r="C55" s="3">
        <v>54243800</v>
      </c>
      <c r="D55" s="5">
        <v>58195278</v>
      </c>
      <c r="E55" s="5">
        <v>58195278</v>
      </c>
      <c r="F55" s="19">
        <f t="shared" si="2"/>
        <v>107.28466294765484</v>
      </c>
      <c r="G55" s="19">
        <f t="shared" si="3"/>
        <v>100</v>
      </c>
    </row>
    <row r="56" spans="1:7" ht="45" x14ac:dyDescent="0.25">
      <c r="A56" s="17" t="s">
        <v>102</v>
      </c>
      <c r="B56" s="18" t="s">
        <v>103</v>
      </c>
      <c r="C56" s="3">
        <v>277005720</v>
      </c>
      <c r="D56" s="5">
        <v>275689319</v>
      </c>
      <c r="E56" s="5">
        <v>274578378.60000002</v>
      </c>
      <c r="F56" s="19">
        <f t="shared" si="2"/>
        <v>99.123721560695571</v>
      </c>
      <c r="G56" s="19">
        <f t="shared" si="3"/>
        <v>99.597031758782066</v>
      </c>
    </row>
    <row r="57" spans="1:7" ht="30" x14ac:dyDescent="0.25">
      <c r="A57" s="17" t="s">
        <v>104</v>
      </c>
      <c r="B57" s="18" t="s">
        <v>105</v>
      </c>
      <c r="C57" s="3">
        <v>1696990468</v>
      </c>
      <c r="D57" s="5">
        <v>2940444117.04</v>
      </c>
      <c r="E57" s="5">
        <v>2789278542.3400002</v>
      </c>
      <c r="F57" s="19">
        <f t="shared" si="2"/>
        <v>164.36618796258321</v>
      </c>
      <c r="G57" s="19">
        <f t="shared" si="3"/>
        <v>94.859090372641703</v>
      </c>
    </row>
    <row r="58" spans="1:7" x14ac:dyDescent="0.25">
      <c r="A58" s="21" t="s">
        <v>106</v>
      </c>
      <c r="B58" s="22" t="s">
        <v>107</v>
      </c>
      <c r="C58" s="2">
        <f t="shared" ref="C58:E58" si="9">SUM(C59:C63)</f>
        <v>17907502777.299999</v>
      </c>
      <c r="D58" s="2">
        <f t="shared" si="9"/>
        <v>20570206682.309998</v>
      </c>
      <c r="E58" s="2">
        <f t="shared" si="9"/>
        <v>20399534159.430004</v>
      </c>
      <c r="F58" s="16">
        <f t="shared" si="2"/>
        <v>113.91613008871883</v>
      </c>
      <c r="G58" s="16">
        <f t="shared" si="3"/>
        <v>99.170292620215776</v>
      </c>
    </row>
    <row r="59" spans="1:7" x14ac:dyDescent="0.25">
      <c r="A59" s="17" t="s">
        <v>108</v>
      </c>
      <c r="B59" s="18" t="s">
        <v>109</v>
      </c>
      <c r="C59" s="3">
        <v>159958100</v>
      </c>
      <c r="D59" s="5">
        <v>150993900</v>
      </c>
      <c r="E59" s="5">
        <v>150475960.52000001</v>
      </c>
      <c r="F59" s="19">
        <f t="shared" si="2"/>
        <v>94.072110458926446</v>
      </c>
      <c r="G59" s="19">
        <f t="shared" si="3"/>
        <v>99.656979864749502</v>
      </c>
    </row>
    <row r="60" spans="1:7" ht="30" x14ac:dyDescent="0.25">
      <c r="A60" s="17" t="s">
        <v>110</v>
      </c>
      <c r="B60" s="18" t="s">
        <v>111</v>
      </c>
      <c r="C60" s="3">
        <v>2984600995</v>
      </c>
      <c r="D60" s="5">
        <v>3460238292.7399998</v>
      </c>
      <c r="E60" s="5">
        <v>3458085139.8400002</v>
      </c>
      <c r="F60" s="19">
        <f t="shared" si="2"/>
        <v>115.864235977714</v>
      </c>
      <c r="G60" s="19">
        <f t="shared" si="3"/>
        <v>99.93777443291934</v>
      </c>
    </row>
    <row r="61" spans="1:7" x14ac:dyDescent="0.25">
      <c r="A61" s="17" t="s">
        <v>112</v>
      </c>
      <c r="B61" s="18" t="s">
        <v>113</v>
      </c>
      <c r="C61" s="3">
        <v>11177196393.299999</v>
      </c>
      <c r="D61" s="5">
        <v>13221827405.459999</v>
      </c>
      <c r="E61" s="5">
        <v>13072862606.530001</v>
      </c>
      <c r="F61" s="19">
        <f t="shared" si="2"/>
        <v>116.9601226150623</v>
      </c>
      <c r="G61" s="19">
        <f t="shared" si="3"/>
        <v>98.873341828161486</v>
      </c>
    </row>
    <row r="62" spans="1:7" x14ac:dyDescent="0.25">
      <c r="A62" s="17" t="s">
        <v>114</v>
      </c>
      <c r="B62" s="18" t="s">
        <v>115</v>
      </c>
      <c r="C62" s="3">
        <v>3270615600</v>
      </c>
      <c r="D62" s="5">
        <v>3407868294.77</v>
      </c>
      <c r="E62" s="5">
        <v>3393025074.96</v>
      </c>
      <c r="F62" s="19">
        <f t="shared" si="2"/>
        <v>103.74270443032192</v>
      </c>
      <c r="G62" s="19">
        <f t="shared" si="3"/>
        <v>99.564442680112393</v>
      </c>
    </row>
    <row r="63" spans="1:7" ht="30" x14ac:dyDescent="0.25">
      <c r="A63" s="17" t="s">
        <v>116</v>
      </c>
      <c r="B63" s="18" t="s">
        <v>117</v>
      </c>
      <c r="C63" s="3">
        <v>315131689</v>
      </c>
      <c r="D63" s="5">
        <v>329278789.33999997</v>
      </c>
      <c r="E63" s="5">
        <v>325085377.57999998</v>
      </c>
      <c r="F63" s="19">
        <f t="shared" si="2"/>
        <v>103.15858065927479</v>
      </c>
      <c r="G63" s="19">
        <f t="shared" si="3"/>
        <v>98.72648591535301</v>
      </c>
    </row>
    <row r="64" spans="1:7" ht="29.25" x14ac:dyDescent="0.25">
      <c r="A64" s="21" t="s">
        <v>118</v>
      </c>
      <c r="B64" s="22" t="s">
        <v>119</v>
      </c>
      <c r="C64" s="2">
        <f t="shared" ref="C64:E64" si="10">SUM(C65:C68)</f>
        <v>935033460</v>
      </c>
      <c r="D64" s="2">
        <f t="shared" si="10"/>
        <v>1409171934.8699999</v>
      </c>
      <c r="E64" s="2">
        <f t="shared" si="10"/>
        <v>1369658804.0699999</v>
      </c>
      <c r="F64" s="16">
        <f t="shared" si="2"/>
        <v>146.48233059702483</v>
      </c>
      <c r="G64" s="16">
        <f t="shared" si="3"/>
        <v>97.196003566190441</v>
      </c>
    </row>
    <row r="65" spans="1:7" x14ac:dyDescent="0.25">
      <c r="A65" s="17" t="s">
        <v>120</v>
      </c>
      <c r="B65" s="18" t="s">
        <v>121</v>
      </c>
      <c r="C65" s="3">
        <v>193927873</v>
      </c>
      <c r="D65" s="5">
        <v>179243773.66999999</v>
      </c>
      <c r="E65" s="5">
        <v>178519164.84</v>
      </c>
      <c r="F65" s="19">
        <f t="shared" si="2"/>
        <v>92.054412848636773</v>
      </c>
      <c r="G65" s="19">
        <f t="shared" si="3"/>
        <v>99.595741143380508</v>
      </c>
    </row>
    <row r="66" spans="1:7" x14ac:dyDescent="0.25">
      <c r="A66" s="17" t="s">
        <v>122</v>
      </c>
      <c r="B66" s="18" t="s">
        <v>123</v>
      </c>
      <c r="C66" s="3">
        <v>440984566</v>
      </c>
      <c r="D66" s="5">
        <v>826882661.79999995</v>
      </c>
      <c r="E66" s="5">
        <v>803399942.52999997</v>
      </c>
      <c r="F66" s="19">
        <f t="shared" si="2"/>
        <v>182.18323371661947</v>
      </c>
      <c r="G66" s="19">
        <f t="shared" si="3"/>
        <v>97.160090499553874</v>
      </c>
    </row>
    <row r="67" spans="1:7" x14ac:dyDescent="0.25">
      <c r="A67" s="17" t="s">
        <v>124</v>
      </c>
      <c r="B67" s="18" t="s">
        <v>125</v>
      </c>
      <c r="C67" s="3">
        <v>238814061</v>
      </c>
      <c r="D67" s="5">
        <v>287752439.39999998</v>
      </c>
      <c r="E67" s="5">
        <v>285489229.25</v>
      </c>
      <c r="F67" s="19">
        <f t="shared" si="2"/>
        <v>119.54456452629061</v>
      </c>
      <c r="G67" s="19">
        <f t="shared" si="3"/>
        <v>99.213487067314162</v>
      </c>
    </row>
    <row r="68" spans="1:7" ht="30" x14ac:dyDescent="0.25">
      <c r="A68" s="17" t="s">
        <v>126</v>
      </c>
      <c r="B68" s="18" t="s">
        <v>127</v>
      </c>
      <c r="C68" s="3">
        <v>61306960</v>
      </c>
      <c r="D68" s="5">
        <v>115293060</v>
      </c>
      <c r="E68" s="5">
        <v>102250467.45</v>
      </c>
      <c r="F68" s="19">
        <f t="shared" ref="F68:F76" si="11">E68/C68*100</f>
        <v>166.78443597594793</v>
      </c>
      <c r="G68" s="19">
        <f t="shared" si="3"/>
        <v>88.687443502670504</v>
      </c>
    </row>
    <row r="69" spans="1:7" ht="29.25" x14ac:dyDescent="0.25">
      <c r="A69" s="21" t="s">
        <v>128</v>
      </c>
      <c r="B69" s="22" t="s">
        <v>129</v>
      </c>
      <c r="C69" s="2">
        <f>SUM(C70:C71)</f>
        <v>116692300</v>
      </c>
      <c r="D69" s="2">
        <f>SUM(D70:D71)</f>
        <v>114078300</v>
      </c>
      <c r="E69" s="2">
        <f>SUM(E70:E71)</f>
        <v>114076224.52000001</v>
      </c>
      <c r="F69" s="16">
        <f t="shared" si="11"/>
        <v>97.758142156766141</v>
      </c>
      <c r="G69" s="16">
        <f t="shared" ref="G69:G77" si="12">E69/D69*100</f>
        <v>99.998180653112826</v>
      </c>
    </row>
    <row r="70" spans="1:7" ht="30" x14ac:dyDescent="0.25">
      <c r="A70" s="17" t="s">
        <v>130</v>
      </c>
      <c r="B70" s="18" t="s">
        <v>131</v>
      </c>
      <c r="C70" s="3">
        <v>71166900</v>
      </c>
      <c r="D70" s="5">
        <v>71414652</v>
      </c>
      <c r="E70" s="5">
        <v>71414652</v>
      </c>
      <c r="F70" s="19">
        <f t="shared" si="11"/>
        <v>100.34812813260096</v>
      </c>
      <c r="G70" s="19">
        <f t="shared" si="12"/>
        <v>100</v>
      </c>
    </row>
    <row r="71" spans="1:7" ht="30" x14ac:dyDescent="0.25">
      <c r="A71" s="17" t="s">
        <v>132</v>
      </c>
      <c r="B71" s="18" t="s">
        <v>133</v>
      </c>
      <c r="C71" s="3">
        <v>45525400</v>
      </c>
      <c r="D71" s="5">
        <v>42663648</v>
      </c>
      <c r="E71" s="5">
        <v>42661572.520000003</v>
      </c>
      <c r="F71" s="19">
        <f t="shared" si="11"/>
        <v>93.709385354110026</v>
      </c>
      <c r="G71" s="19">
        <f t="shared" si="12"/>
        <v>99.995135249568918</v>
      </c>
    </row>
    <row r="72" spans="1:7" ht="42.75" customHeight="1" x14ac:dyDescent="0.25">
      <c r="A72" s="21" t="s">
        <v>134</v>
      </c>
      <c r="B72" s="22" t="s">
        <v>135</v>
      </c>
      <c r="C72" s="2">
        <f t="shared" ref="C72:E72" si="13">SUM(C73)</f>
        <v>402150300</v>
      </c>
      <c r="D72" s="2">
        <f t="shared" si="13"/>
        <v>77900000</v>
      </c>
      <c r="E72" s="2">
        <f t="shared" si="13"/>
        <v>75521943.870000005</v>
      </c>
      <c r="F72" s="16">
        <f t="shared" si="11"/>
        <v>18.779531898894518</v>
      </c>
      <c r="G72" s="16">
        <f t="shared" si="12"/>
        <v>96.947296367137355</v>
      </c>
    </row>
    <row r="73" spans="1:7" ht="45" x14ac:dyDescent="0.25">
      <c r="A73" s="17" t="s">
        <v>136</v>
      </c>
      <c r="B73" s="18" t="s">
        <v>137</v>
      </c>
      <c r="C73" s="3">
        <v>402150300</v>
      </c>
      <c r="D73" s="5">
        <v>77900000</v>
      </c>
      <c r="E73" s="5">
        <v>75521943.870000005</v>
      </c>
      <c r="F73" s="19">
        <f t="shared" si="11"/>
        <v>18.779531898894518</v>
      </c>
      <c r="G73" s="19">
        <f t="shared" si="12"/>
        <v>96.947296367137355</v>
      </c>
    </row>
    <row r="74" spans="1:7" ht="72" x14ac:dyDescent="0.25">
      <c r="A74" s="21" t="s">
        <v>138</v>
      </c>
      <c r="B74" s="22" t="s">
        <v>139</v>
      </c>
      <c r="C74" s="2">
        <f t="shared" ref="C74:E74" si="14">SUM(C75:C77)</f>
        <v>5350192000</v>
      </c>
      <c r="D74" s="2">
        <f t="shared" si="14"/>
        <v>6446038777.6899996</v>
      </c>
      <c r="E74" s="2">
        <f t="shared" si="14"/>
        <v>6380263176.2299995</v>
      </c>
      <c r="F74" s="16">
        <f t="shared" si="11"/>
        <v>119.25297589750051</v>
      </c>
      <c r="G74" s="16">
        <f t="shared" si="12"/>
        <v>98.979596559554494</v>
      </c>
    </row>
    <row r="75" spans="1:7" ht="60" x14ac:dyDescent="0.25">
      <c r="A75" s="17" t="s">
        <v>140</v>
      </c>
      <c r="B75" s="18" t="s">
        <v>141</v>
      </c>
      <c r="C75" s="3">
        <v>3580000000</v>
      </c>
      <c r="D75" s="5">
        <v>3580000000</v>
      </c>
      <c r="E75" s="5">
        <v>3580000000</v>
      </c>
      <c r="F75" s="19">
        <f t="shared" si="11"/>
        <v>100</v>
      </c>
      <c r="G75" s="19">
        <f t="shared" si="12"/>
        <v>100</v>
      </c>
    </row>
    <row r="76" spans="1:7" x14ac:dyDescent="0.25">
      <c r="A76" s="17" t="s">
        <v>142</v>
      </c>
      <c r="B76" s="18" t="s">
        <v>143</v>
      </c>
      <c r="C76" s="3">
        <v>1690910000</v>
      </c>
      <c r="D76" s="5">
        <v>2410388000</v>
      </c>
      <c r="E76" s="5">
        <v>2410388000</v>
      </c>
      <c r="F76" s="19">
        <f t="shared" si="11"/>
        <v>142.54975131733801</v>
      </c>
      <c r="G76" s="19">
        <f t="shared" si="12"/>
        <v>100</v>
      </c>
    </row>
    <row r="77" spans="1:7" ht="30" x14ac:dyDescent="0.25">
      <c r="A77" s="17" t="s">
        <v>144</v>
      </c>
      <c r="B77" s="18" t="s">
        <v>145</v>
      </c>
      <c r="C77" s="3">
        <v>79282000</v>
      </c>
      <c r="D77" s="5">
        <v>455650777.69</v>
      </c>
      <c r="E77" s="5">
        <v>389875176.23000002</v>
      </c>
      <c r="F77" s="19">
        <f>E77/C77*100</f>
        <v>491.75749379430391</v>
      </c>
      <c r="G77" s="19">
        <f t="shared" si="12"/>
        <v>85.564470712974369</v>
      </c>
    </row>
  </sheetData>
  <mergeCells count="8">
    <mergeCell ref="G3:G4"/>
    <mergeCell ref="A1:G1"/>
    <mergeCell ref="A3:A4"/>
    <mergeCell ref="B3:B4"/>
    <mergeCell ref="C3:C4"/>
    <mergeCell ref="F3:F4"/>
    <mergeCell ref="D3:D4"/>
    <mergeCell ref="E3:E4"/>
  </mergeCells>
  <pageMargins left="0.19685039370078741" right="0.19685039370078741" top="0.19685039370078741" bottom="0.19685039370078741" header="0" footer="0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Муравьева Юлия Александровна 2</dc:creator>
  <cp:lastModifiedBy>Ильина Олеся Михайловна 2</cp:lastModifiedBy>
  <cp:lastPrinted>2025-06-02T09:55:09Z</cp:lastPrinted>
  <dcterms:created xsi:type="dcterms:W3CDTF">2022-05-24T09:20:45Z</dcterms:created>
  <dcterms:modified xsi:type="dcterms:W3CDTF">2025-06-02T11:30:36Z</dcterms:modified>
</cp:coreProperties>
</file>