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Годовой отчет за 2024 год\4. Аналитические таблицы по исполнению бюджета\"/>
    </mc:Choice>
  </mc:AlternateContent>
  <xr:revisionPtr revIDLastSave="0" documentId="13_ncr:1_{3CBAF52B-E889-4CCE-8608-6B77C33B9B95}" xr6:coauthVersionLast="45" xr6:coauthVersionMax="45" xr10:uidLastSave="{00000000-0000-0000-0000-000000000000}"/>
  <bookViews>
    <workbookView xWindow="-165" yWindow="0" windowWidth="15105" windowHeight="15375" xr2:uid="{00000000-000D-0000-FFFF-FFFF00000000}"/>
  </bookViews>
  <sheets>
    <sheet name="Разделы" sheetId="3" r:id="rId1"/>
  </sheets>
  <definedNames>
    <definedName name="_xlnm._FilterDatabase" localSheetId="0" hidden="1">Разделы!$A$5:$L$77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4" i="3" l="1"/>
  <c r="G72" i="3"/>
  <c r="G69" i="3"/>
  <c r="G64" i="3"/>
  <c r="G58" i="3"/>
  <c r="G50" i="3"/>
  <c r="G47" i="3"/>
  <c r="G38" i="3"/>
  <c r="G35" i="3"/>
  <c r="G30" i="3"/>
  <c r="G21" i="3"/>
  <c r="G18" i="3"/>
  <c r="G15" i="3"/>
  <c r="G6" i="3"/>
  <c r="F15" i="3"/>
  <c r="F18" i="3"/>
  <c r="F21" i="3"/>
  <c r="F30" i="3"/>
  <c r="F35" i="3"/>
  <c r="F38" i="3"/>
  <c r="F47" i="3"/>
  <c r="F50" i="3"/>
  <c r="F58" i="3"/>
  <c r="F64" i="3"/>
  <c r="F69" i="3"/>
  <c r="F72" i="3"/>
  <c r="F74" i="3"/>
  <c r="F6" i="3"/>
  <c r="D74" i="3"/>
  <c r="E74" i="3"/>
  <c r="D72" i="3"/>
  <c r="E72" i="3"/>
  <c r="D69" i="3"/>
  <c r="E69" i="3"/>
  <c r="D64" i="3"/>
  <c r="E64" i="3"/>
  <c r="D58" i="3"/>
  <c r="E58" i="3"/>
  <c r="D50" i="3"/>
  <c r="E50" i="3"/>
  <c r="D47" i="3"/>
  <c r="E47" i="3"/>
  <c r="D38" i="3"/>
  <c r="E38" i="3"/>
  <c r="D35" i="3"/>
  <c r="E35" i="3"/>
  <c r="D30" i="3"/>
  <c r="E30" i="3"/>
  <c r="D21" i="3"/>
  <c r="E21" i="3"/>
  <c r="D18" i="3"/>
  <c r="E18" i="3"/>
  <c r="D15" i="3"/>
  <c r="E15" i="3"/>
  <c r="D6" i="3"/>
  <c r="E6" i="3"/>
  <c r="C64" i="3"/>
  <c r="C6" i="3"/>
  <c r="C74" i="3"/>
  <c r="C72" i="3"/>
  <c r="C69" i="3"/>
  <c r="C58" i="3"/>
  <c r="C50" i="3"/>
  <c r="C47" i="3"/>
  <c r="C38" i="3"/>
  <c r="C35" i="3"/>
  <c r="C30" i="3"/>
  <c r="C21" i="3"/>
  <c r="C18" i="3"/>
  <c r="C15" i="3"/>
  <c r="K19" i="3" l="1"/>
  <c r="E5" i="3" l="1"/>
  <c r="H6" i="3"/>
  <c r="H18" i="3"/>
  <c r="H35" i="3"/>
  <c r="H64" i="3"/>
  <c r="H69" i="3"/>
  <c r="J64" i="3"/>
  <c r="H58" i="3"/>
  <c r="H50" i="3"/>
  <c r="H47" i="3"/>
  <c r="H38" i="3"/>
  <c r="H21" i="3"/>
  <c r="H30" i="3"/>
  <c r="H15" i="3"/>
  <c r="K77" i="3" l="1"/>
  <c r="I77" i="3"/>
  <c r="K76" i="3"/>
  <c r="I76" i="3"/>
  <c r="K75" i="3"/>
  <c r="I75" i="3"/>
  <c r="H74" i="3"/>
  <c r="K73" i="3"/>
  <c r="I73" i="3"/>
  <c r="H72" i="3"/>
  <c r="K71" i="3"/>
  <c r="I71" i="3"/>
  <c r="K70" i="3"/>
  <c r="I70" i="3"/>
  <c r="K68" i="3"/>
  <c r="I68" i="3"/>
  <c r="K67" i="3"/>
  <c r="I67" i="3"/>
  <c r="K66" i="3"/>
  <c r="I66" i="3"/>
  <c r="K65" i="3"/>
  <c r="I65" i="3"/>
  <c r="K64" i="3"/>
  <c r="K63" i="3"/>
  <c r="I63" i="3"/>
  <c r="K62" i="3"/>
  <c r="I62" i="3"/>
  <c r="K61" i="3"/>
  <c r="I61" i="3"/>
  <c r="K60" i="3"/>
  <c r="I60" i="3"/>
  <c r="K59" i="3"/>
  <c r="I59" i="3"/>
  <c r="K57" i="3"/>
  <c r="I57" i="3"/>
  <c r="K56" i="3"/>
  <c r="I56" i="3"/>
  <c r="K55" i="3"/>
  <c r="I55" i="3"/>
  <c r="K54" i="3"/>
  <c r="I54" i="3"/>
  <c r="K53" i="3"/>
  <c r="I53" i="3"/>
  <c r="K52" i="3"/>
  <c r="I52" i="3"/>
  <c r="K51" i="3"/>
  <c r="I51" i="3"/>
  <c r="K50" i="3"/>
  <c r="K49" i="3"/>
  <c r="I49" i="3"/>
  <c r="K48" i="3"/>
  <c r="I48" i="3"/>
  <c r="K47" i="3"/>
  <c r="K46" i="3"/>
  <c r="I46" i="3"/>
  <c r="K45" i="3"/>
  <c r="I45" i="3"/>
  <c r="K44" i="3"/>
  <c r="I44" i="3"/>
  <c r="K43" i="3"/>
  <c r="I43" i="3"/>
  <c r="K42" i="3"/>
  <c r="I42" i="3"/>
  <c r="K41" i="3"/>
  <c r="I41" i="3"/>
  <c r="K40" i="3"/>
  <c r="I40" i="3"/>
  <c r="K39" i="3"/>
  <c r="I39" i="3"/>
  <c r="I38" i="3"/>
  <c r="K37" i="3"/>
  <c r="I37" i="3"/>
  <c r="K36" i="3"/>
  <c r="I36" i="3"/>
  <c r="K35" i="3"/>
  <c r="K34" i="3"/>
  <c r="I34" i="3"/>
  <c r="K33" i="3"/>
  <c r="I33" i="3"/>
  <c r="K32" i="3"/>
  <c r="I32" i="3"/>
  <c r="K31" i="3"/>
  <c r="I31" i="3"/>
  <c r="K29" i="3"/>
  <c r="I29" i="3"/>
  <c r="K28" i="3"/>
  <c r="I28" i="3"/>
  <c r="K27" i="3"/>
  <c r="I27" i="3"/>
  <c r="K26" i="3"/>
  <c r="I26" i="3"/>
  <c r="K25" i="3"/>
  <c r="I25" i="3"/>
  <c r="K24" i="3"/>
  <c r="I24" i="3"/>
  <c r="K23" i="3"/>
  <c r="I23" i="3"/>
  <c r="K22" i="3"/>
  <c r="I22" i="3"/>
  <c r="K20" i="3"/>
  <c r="I20" i="3"/>
  <c r="K18" i="3"/>
  <c r="K17" i="3"/>
  <c r="I17" i="3"/>
  <c r="K16" i="3"/>
  <c r="I16" i="3"/>
  <c r="I15" i="3"/>
  <c r="K14" i="3"/>
  <c r="I14" i="3"/>
  <c r="K13" i="3"/>
  <c r="I13" i="3"/>
  <c r="K12" i="3"/>
  <c r="I12" i="3"/>
  <c r="K11" i="3"/>
  <c r="I11" i="3"/>
  <c r="K10" i="3"/>
  <c r="I10" i="3"/>
  <c r="K9" i="3"/>
  <c r="I9" i="3"/>
  <c r="K8" i="3"/>
  <c r="I8" i="3"/>
  <c r="K7" i="3"/>
  <c r="I7" i="3"/>
  <c r="I64" i="3" l="1"/>
  <c r="F5" i="3"/>
  <c r="K15" i="3"/>
  <c r="G5" i="3"/>
  <c r="K6" i="3"/>
  <c r="I18" i="3"/>
  <c r="I50" i="3"/>
  <c r="I6" i="3"/>
  <c r="C5" i="3"/>
  <c r="K69" i="3"/>
  <c r="D5" i="3"/>
  <c r="K21" i="3"/>
  <c r="K38" i="3"/>
  <c r="K58" i="3"/>
  <c r="I69" i="3"/>
  <c r="I72" i="3"/>
  <c r="I74" i="3"/>
  <c r="K30" i="3"/>
  <c r="I47" i="3"/>
  <c r="K74" i="3"/>
  <c r="I21" i="3"/>
  <c r="I30" i="3"/>
  <c r="I35" i="3"/>
  <c r="I58" i="3"/>
  <c r="K72" i="3"/>
  <c r="H5" i="3"/>
  <c r="K5" i="3" l="1"/>
  <c r="I5" i="3"/>
</calcChain>
</file>

<file path=xl/sharedStrings.xml><?xml version="1.0" encoding="utf-8"?>
<sst xmlns="http://schemas.openxmlformats.org/spreadsheetml/2006/main" count="163" uniqueCount="162">
  <si>
    <t>рублей</t>
  </si>
  <si>
    <t>Расходы</t>
  </si>
  <si>
    <t xml:space="preserve">Наименование </t>
  </si>
  <si>
    <t>% исполнения к первоначаль-ному плану</t>
  </si>
  <si>
    <t>пояснения к первоначальному плану</t>
  </si>
  <si>
    <t>пояснения к уточненному  плану</t>
  </si>
  <si>
    <t>0503317G|Расходы|РзПр</t>
  </si>
  <si>
    <t>0503317G|Расходы|Наименование показателя</t>
  </si>
  <si>
    <t>9600</t>
  </si>
  <si>
    <t>Расходы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</si>
  <si>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</si>
  <si>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</si>
  <si>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</si>
  <si>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</si>
  <si>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</si>
  <si>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</si>
  <si>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</si>
  <si>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</si>
  <si>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</si>
  <si>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</si>
  <si>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</si>
  <si>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</si>
  <si>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</si>
  <si>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</si>
  <si>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</si>
  <si>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</si>
  <si>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</si>
  <si>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</si>
  <si>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</si>
  <si>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</si>
  <si>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</si>
  <si>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</si>
  <si>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</si>
  <si>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</si>
  <si>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</si>
  <si>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</si>
  <si>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</si>
  <si>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</si>
  <si>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</si>
  <si>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</si>
  <si>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</si>
  <si>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</si>
  <si>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</si>
  <si>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</si>
  <si>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</si>
  <si>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</si>
  <si>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</si>
  <si>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</si>
  <si>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</si>
  <si>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</si>
  <si>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</si>
  <si>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</si>
  <si>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</si>
  <si>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</si>
  <si>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</si>
  <si>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</si>
  <si>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</si>
  <si>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</si>
  <si>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</si>
  <si>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</si>
  <si>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</si>
  <si>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</si>
  <si>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</si>
  <si>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</si>
  <si>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</si>
  <si>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</si>
  <si>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</si>
  <si>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</si>
  <si>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</si>
  <si>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</si>
  <si>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</si>
  <si>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</si>
  <si>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</si>
  <si>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</si>
  <si>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</si>
  <si>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</si>
  <si>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</si>
  <si>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</si>
  <si>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</si>
  <si>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</si>
  <si>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</si>
  <si>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</si>
  <si>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</si>
  <si>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</si>
  <si>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</si>
  <si>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</si>
  <si>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</si>
  <si>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</si>
  <si>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</si>
  <si>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</si>
  <si>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</si>
  <si>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</si>
  <si>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</si>
  <si>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</si>
  <si>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</si>
  <si>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</si>
  <si>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</si>
  <si>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</si>
  <si>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</si>
  <si>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</si>
  <si>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</si>
  <si>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</si>
  <si>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</si>
  <si>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</si>
  <si>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</si>
  <si>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</si>
  <si>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</si>
  <si>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</si>
  <si>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</si>
  <si>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</si>
  <si>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</si>
  <si>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</si>
  <si>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</si>
  <si>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</si>
  <si>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</si>
  <si>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</si>
  <si>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</si>
  <si>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</si>
  <si>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</si>
  <si>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</si>
  <si>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</si>
  <si>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</si>
  <si>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</si>
  <si>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</si>
  <si>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</si>
  <si>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</si>
  <si>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</si>
  <si>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</si>
  <si>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</si>
  <si>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</si>
  <si>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</si>
  <si>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</si>
  <si>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</si>
  <si>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</si>
  <si>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</si>
  <si>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</si>
  <si>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</si>
  <si>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</si>
  <si>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</si>
  <si>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</si>
  <si>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</si>
  <si>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</si>
  <si>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</si>
  <si>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</si>
  <si>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</si>
  <si>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</si>
  <si>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</si>
  <si>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</si>
  <si>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</si>
  <si>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</si>
  <si>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</si>
  <si>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</si>
  <si>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</si>
  <si>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</si>
  <si>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% исполнения</t>
  </si>
  <si>
    <t>Бюджетные ассигнования на 2024 год (закон от 14.12.2023 № 126-з/ первоначальный план)</t>
  </si>
  <si>
    <t>Бюджетные ассигнования на 2024 год (закон от 14.12.2023 № 126-з в ред. от 24.04.2024 № 62-з)</t>
  </si>
  <si>
    <t>Фактические значения за 2024 год</t>
  </si>
  <si>
    <t>Аналитическая таблица по изменению расходов бюджета Смоленской области с учетом поправок, 
вносимых в областной закон "Об областном бюджете на 2024 год и на плановый период 2025 и 2026 годов"</t>
  </si>
  <si>
    <t>Бюджетные ассигнования на 2024 год (закон от 14.12.2023 № 126-з в ред. от 26.06.2024 № 143-з)</t>
  </si>
  <si>
    <t>Бюджетные ассигнования на 2024 год (закон от 14.12.2023 № 126-з в ред. от 31.10.2024 № 195-з)</t>
  </si>
  <si>
    <t>Бюджетные ассигнования на 2024 год (закон от 14.12.2023 № 126-з в ред. от 19.12.2024 № 241-з/ уточненный 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</si>
</sst>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23" fillId="0" borderId="0">
      <alignment horizontal="right"/>
    </xf>
    <xf numFmtId="0" fontId="23" fillId="0" borderId="12">
      <alignment horizontal="center" vertical="center" wrapText="1"/>
    </xf>
    <xf numFmtId="0" fontId="24" fillId="0" borderId="12">
      <alignment horizontal="left"/>
    </xf>
    <xf numFmtId="0" fontId="23" fillId="0" borderId="0"/>
    <xf numFmtId="0" fontId="24" fillId="0" borderId="12">
      <alignment vertical="top" wrapText="1"/>
    </xf>
    <xf numFmtId="0" fontId="23" fillId="0" borderId="0">
      <alignment horizontal="left" wrapText="1"/>
    </xf>
    <xf numFmtId="4" fontId="25" fillId="0" borderId="12">
      <alignment horizontal="right" vertical="top" shrinkToFit="1"/>
    </xf>
  </cellStyleXfs>
  <cellXfs count="52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22" fillId="34" borderId="10" xfId="0" applyFont="1" applyFill="1" applyBorder="1"/>
    <xf numFmtId="0" fontId="22" fillId="0" borderId="0" xfId="0" applyFont="1" applyBorder="1"/>
    <xf numFmtId="4" fontId="19" fillId="35" borderId="11" xfId="0" applyNumberFormat="1" applyFont="1" applyFill="1" applyBorder="1"/>
    <xf numFmtId="0" fontId="19" fillId="35" borderId="11" xfId="0" applyFont="1" applyFill="1" applyBorder="1"/>
    <xf numFmtId="4" fontId="19" fillId="0" borderId="11" xfId="0" applyNumberFormat="1" applyFont="1" applyBorder="1"/>
    <xf numFmtId="4" fontId="19" fillId="0" borderId="10" xfId="0" applyNumberFormat="1" applyFont="1" applyBorder="1"/>
    <xf numFmtId="0" fontId="19" fillId="0" borderId="10" xfId="0" applyFont="1" applyBorder="1"/>
    <xf numFmtId="0" fontId="19" fillId="35" borderId="10" xfId="0" applyFont="1" applyFill="1" applyBorder="1"/>
    <xf numFmtId="4" fontId="22" fillId="34" borderId="11" xfId="0" applyNumberFormat="1" applyFont="1" applyFill="1" applyBorder="1"/>
    <xf numFmtId="0" fontId="19" fillId="0" borderId="0" xfId="0" applyFont="1" applyAlignment="1">
      <alignment horizontal="right"/>
    </xf>
    <xf numFmtId="4" fontId="19" fillId="0" borderId="0" xfId="0" applyNumberFormat="1" applyFont="1"/>
    <xf numFmtId="4" fontId="26" fillId="34" borderId="11" xfId="0" applyNumberFormat="1" applyFont="1" applyFill="1" applyBorder="1"/>
    <xf numFmtId="164" fontId="26" fillId="34" borderId="11" xfId="0" applyNumberFormat="1" applyFont="1" applyFill="1" applyBorder="1"/>
    <xf numFmtId="0" fontId="26" fillId="34" borderId="11" xfId="0" applyFont="1" applyFill="1" applyBorder="1"/>
    <xf numFmtId="4" fontId="27" fillId="35" borderId="11" xfId="0" applyNumberFormat="1" applyFont="1" applyFill="1" applyBorder="1"/>
    <xf numFmtId="164" fontId="27" fillId="35" borderId="11" xfId="0" applyNumberFormat="1" applyFont="1" applyFill="1" applyBorder="1"/>
    <xf numFmtId="0" fontId="27" fillId="35" borderId="11" xfId="0" applyFont="1" applyFill="1" applyBorder="1"/>
    <xf numFmtId="4" fontId="27" fillId="0" borderId="11" xfId="0" applyNumberFormat="1" applyFont="1" applyBorder="1"/>
    <xf numFmtId="4" fontId="27" fillId="0" borderId="10" xfId="0" applyNumberFormat="1" applyFont="1" applyBorder="1"/>
    <xf numFmtId="164" fontId="27" fillId="0" borderId="10" xfId="0" applyNumberFormat="1" applyFont="1" applyBorder="1"/>
    <xf numFmtId="0" fontId="27" fillId="0" borderId="10" xfId="0" applyFont="1" applyBorder="1"/>
    <xf numFmtId="164" fontId="27" fillId="35" borderId="10" xfId="0" applyNumberFormat="1" applyFont="1" applyFill="1" applyBorder="1"/>
    <xf numFmtId="0" fontId="27" fillId="35" borderId="10" xfId="0" applyFont="1" applyFill="1" applyBorder="1"/>
    <xf numFmtId="4" fontId="27" fillId="0" borderId="11" xfId="0" applyNumberFormat="1" applyFont="1" applyBorder="1" applyAlignment="1">
      <alignment horizontal="right"/>
    </xf>
    <xf numFmtId="4" fontId="27" fillId="0" borderId="10" xfId="0" applyNumberFormat="1" applyFont="1" applyBorder="1" applyAlignment="1">
      <alignment horizontal="right"/>
    </xf>
    <xf numFmtId="164" fontId="27" fillId="0" borderId="10" xfId="0" applyNumberFormat="1" applyFont="1" applyBorder="1" applyAlignment="1">
      <alignment horizontal="right"/>
    </xf>
    <xf numFmtId="0" fontId="27" fillId="0" borderId="10" xfId="0" applyFont="1" applyBorder="1" applyAlignment="1">
      <alignment horizontal="right"/>
    </xf>
    <xf numFmtId="49" fontId="22" fillId="34" borderId="11" xfId="0" applyNumberFormat="1" applyFont="1" applyFill="1" applyBorder="1" applyAlignment="1">
      <alignment horizontal="center" wrapText="1" shrinkToFit="1"/>
    </xf>
    <xf numFmtId="49" fontId="22" fillId="34" borderId="11" xfId="0" applyNumberFormat="1" applyFont="1" applyFill="1" applyBorder="1" applyAlignment="1">
      <alignment wrapText="1" shrinkToFit="1"/>
    </xf>
    <xf numFmtId="49" fontId="19" fillId="35" borderId="11" xfId="0" applyNumberFormat="1" applyFont="1" applyFill="1" applyBorder="1" applyAlignment="1">
      <alignment horizontal="center" wrapText="1" shrinkToFit="1"/>
    </xf>
    <xf numFmtId="49" fontId="22" fillId="35" borderId="11" xfId="0" applyNumberFormat="1" applyFont="1" applyFill="1" applyBorder="1" applyAlignment="1">
      <alignment wrapText="1" shrinkToFit="1"/>
    </xf>
    <xf numFmtId="49" fontId="19" fillId="0" borderId="10" xfId="0" applyNumberFormat="1" applyFont="1" applyBorder="1" applyAlignment="1">
      <alignment horizontal="center" wrapText="1" shrinkToFit="1"/>
    </xf>
    <xf numFmtId="49" fontId="19" fillId="0" borderId="10" xfId="0" applyNumberFormat="1" applyFont="1" applyBorder="1" applyAlignment="1">
      <alignment wrapText="1" shrinkToFit="1"/>
    </xf>
    <xf numFmtId="4" fontId="27" fillId="0" borderId="12" xfId="49" applyNumberFormat="1" applyFont="1" applyAlignment="1" applyProtection="1">
      <alignment shrinkToFit="1"/>
    </xf>
    <xf numFmtId="4" fontId="27" fillId="0" borderId="11" xfId="0" applyNumberFormat="1" applyFont="1" applyBorder="1" applyAlignment="1"/>
    <xf numFmtId="4" fontId="27" fillId="0" borderId="10" xfId="0" applyNumberFormat="1" applyFont="1" applyBorder="1" applyAlignment="1"/>
    <xf numFmtId="164" fontId="27" fillId="0" borderId="10" xfId="0" applyNumberFormat="1" applyFont="1" applyBorder="1" applyAlignment="1"/>
    <xf numFmtId="0" fontId="27" fillId="0" borderId="10" xfId="0" applyFont="1" applyBorder="1" applyAlignment="1"/>
    <xf numFmtId="49" fontId="19" fillId="33" borderId="10" xfId="0" applyNumberFormat="1" applyFont="1" applyFill="1" applyBorder="1" applyAlignment="1">
      <alignment wrapText="1" shrinkToFit="1"/>
    </xf>
    <xf numFmtId="49" fontId="19" fillId="35" borderId="10" xfId="0" applyNumberFormat="1" applyFont="1" applyFill="1" applyBorder="1" applyAlignment="1">
      <alignment horizontal="center" wrapText="1" shrinkToFit="1"/>
    </xf>
    <xf numFmtId="49" fontId="22" fillId="35" borderId="10" xfId="0" applyNumberFormat="1" applyFont="1" applyFill="1" applyBorder="1" applyAlignment="1">
      <alignment wrapText="1" shrinkToFit="1"/>
    </xf>
    <xf numFmtId="0" fontId="22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49" fontId="26" fillId="33" borderId="10" xfId="0" applyNumberFormat="1" applyFont="1" applyFill="1" applyBorder="1" applyAlignment="1">
      <alignment horizontal="center" vertical="center" wrapText="1" shrinkToFit="1"/>
    </xf>
    <xf numFmtId="49" fontId="21" fillId="33" borderId="13" xfId="0" applyNumberFormat="1" applyFont="1" applyFill="1" applyBorder="1" applyAlignment="1">
      <alignment horizontal="center" vertical="center" wrapText="1" shrinkToFit="1"/>
    </xf>
    <xf numFmtId="49" fontId="21" fillId="33" borderId="14" xfId="0" applyNumberFormat="1" applyFont="1" applyFill="1" applyBorder="1" applyAlignment="1">
      <alignment horizontal="center" vertical="center" wrapText="1" shrinkToFit="1"/>
    </xf>
    <xf numFmtId="49" fontId="22" fillId="33" borderId="10" xfId="0" applyNumberFormat="1" applyFont="1" applyFill="1" applyBorder="1" applyAlignment="1">
      <alignment horizontal="center" vertical="center" wrapText="1" shrinkToFit="1"/>
    </xf>
    <xf numFmtId="49" fontId="26" fillId="0" borderId="10" xfId="0" applyNumberFormat="1" applyFont="1" applyFill="1" applyBorder="1" applyAlignment="1">
      <alignment horizontal="center" vertical="center" wrapText="1" shrinkToFit="1"/>
    </xf>
  </cellXfs>
  <cellStyles count="5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30" xfId="48" xr:uid="{00000000-0005-0000-0000-00002C000000}"/>
    <cellStyle name="xl33" xfId="42" xr:uid="{00000000-0005-0000-0000-00002D000000}"/>
    <cellStyle name="xl35" xfId="43" xr:uid="{00000000-0005-0000-0000-00002E000000}"/>
    <cellStyle name="xl37" xfId="47" xr:uid="{00000000-0005-0000-0000-00002F000000}"/>
    <cellStyle name="xl40" xfId="49" xr:uid="{00000000-0005-0000-0000-00003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tabSelected="1" view="pageBreakPreview" zoomScale="80" zoomScaleNormal="80" zoomScaleSheetLayoutView="80" workbookViewId="0">
      <pane xSplit="2" ySplit="6" topLeftCell="E70" activePane="bottomRight" state="frozen"/>
      <selection pane="topRight" activeCell="C1" sqref="C1"/>
      <selection pane="bottomLeft" activeCell="A7" sqref="A7"/>
      <selection pane="bottomRight" activeCell="H75" sqref="H75:H77"/>
    </sheetView>
  </sheetViews>
  <sheetFormatPr defaultColWidth="9.140625" defaultRowHeight="15.75" x14ac:dyDescent="0.25"/>
  <cols>
    <col min="1" max="1" width="10.7109375" style="1" customWidth="1"/>
    <col min="2" max="2" width="34" style="2" customWidth="1"/>
    <col min="3" max="3" width="25.140625" style="2" customWidth="1"/>
    <col min="4" max="4" width="25.7109375" style="2" customWidth="1"/>
    <col min="5" max="5" width="26.5703125" style="2" customWidth="1"/>
    <col min="6" max="6" width="27.85546875" style="2" customWidth="1"/>
    <col min="7" max="7" width="25" style="2" customWidth="1"/>
    <col min="8" max="8" width="20.5703125" style="2" customWidth="1"/>
    <col min="9" max="9" width="15.28515625" style="2" hidden="1" customWidth="1"/>
    <col min="10" max="10" width="16.7109375" style="2" hidden="1" customWidth="1"/>
    <col min="11" max="11" width="14.7109375" style="2" customWidth="1"/>
    <col min="12" max="12" width="17.7109375" style="2" hidden="1" customWidth="1"/>
    <col min="13" max="13" width="9.140625" style="2"/>
    <col min="14" max="14" width="19" style="2" customWidth="1"/>
    <col min="15" max="16384" width="9.140625" style="2"/>
  </cols>
  <sheetData>
    <row r="1" spans="1:14" ht="39" customHeight="1" x14ac:dyDescent="0.25">
      <c r="A1" s="45" t="s">
        <v>158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4" ht="16.5" thickBot="1" x14ac:dyDescent="0.3">
      <c r="K2" s="13" t="s">
        <v>0</v>
      </c>
      <c r="L2" s="3" t="s">
        <v>0</v>
      </c>
    </row>
    <row r="3" spans="1:14" ht="50.25" customHeight="1" x14ac:dyDescent="0.25">
      <c r="A3" s="50" t="s">
        <v>1</v>
      </c>
      <c r="B3" s="50" t="s">
        <v>2</v>
      </c>
      <c r="C3" s="47" t="s">
        <v>155</v>
      </c>
      <c r="D3" s="47" t="s">
        <v>156</v>
      </c>
      <c r="E3" s="51" t="s">
        <v>159</v>
      </c>
      <c r="F3" s="51" t="s">
        <v>160</v>
      </c>
      <c r="G3" s="47" t="s">
        <v>161</v>
      </c>
      <c r="H3" s="47" t="s">
        <v>157</v>
      </c>
      <c r="I3" s="47" t="s">
        <v>3</v>
      </c>
      <c r="J3" s="47" t="s">
        <v>4</v>
      </c>
      <c r="K3" s="47" t="s">
        <v>154</v>
      </c>
      <c r="L3" s="48" t="s">
        <v>5</v>
      </c>
    </row>
    <row r="4" spans="1:14" ht="73.5" customHeight="1" x14ac:dyDescent="0.25">
      <c r="A4" s="50" t="s">
        <v>6</v>
      </c>
      <c r="B4" s="50" t="s">
        <v>7</v>
      </c>
      <c r="C4" s="47"/>
      <c r="D4" s="47"/>
      <c r="E4" s="51"/>
      <c r="F4" s="51"/>
      <c r="G4" s="47"/>
      <c r="H4" s="47"/>
      <c r="I4" s="47"/>
      <c r="J4" s="47"/>
      <c r="K4" s="47"/>
      <c r="L4" s="49"/>
    </row>
    <row r="5" spans="1:14" s="5" customFormat="1" x14ac:dyDescent="0.25">
      <c r="A5" s="31" t="s">
        <v>8</v>
      </c>
      <c r="B5" s="32" t="s">
        <v>9</v>
      </c>
      <c r="C5" s="12">
        <f t="shared" ref="C5:H5" si="0">C6+C15+C18+C21+C30+C35+C38+C47+C50+C58+C64+C69+C72+C74</f>
        <v>78303164950</v>
      </c>
      <c r="D5" s="15">
        <f t="shared" si="0"/>
        <v>85970409515.5</v>
      </c>
      <c r="E5" s="15">
        <f t="shared" si="0"/>
        <v>89521894462.090012</v>
      </c>
      <c r="F5" s="15">
        <f t="shared" si="0"/>
        <v>95979471608.569992</v>
      </c>
      <c r="G5" s="15">
        <f t="shared" si="0"/>
        <v>91538792132.899994</v>
      </c>
      <c r="H5" s="15">
        <f t="shared" si="0"/>
        <v>89628067866.5</v>
      </c>
      <c r="I5" s="16">
        <f t="shared" ref="I5:I18" si="1">H5/C5*100</f>
        <v>114.46289294146852</v>
      </c>
      <c r="J5" s="17"/>
      <c r="K5" s="16">
        <f t="shared" ref="K5" si="2">H5/G5*100</f>
        <v>97.912661701253484</v>
      </c>
      <c r="L5" s="4"/>
    </row>
    <row r="6" spans="1:14" ht="31.5" x14ac:dyDescent="0.25">
      <c r="A6" s="33" t="s">
        <v>10</v>
      </c>
      <c r="B6" s="34" t="s">
        <v>11</v>
      </c>
      <c r="C6" s="6">
        <f>SUM(C7:C14)</f>
        <v>3991990730</v>
      </c>
      <c r="D6" s="6">
        <f t="shared" ref="D6:G6" si="3">SUM(D7:D14)</f>
        <v>5460764782.8600006</v>
      </c>
      <c r="E6" s="6">
        <f t="shared" si="3"/>
        <v>5418652395.04</v>
      </c>
      <c r="F6" s="6">
        <f t="shared" si="3"/>
        <v>6041248364.1900005</v>
      </c>
      <c r="G6" s="6">
        <f t="shared" si="3"/>
        <v>4277053897.1300001</v>
      </c>
      <c r="H6" s="18">
        <f>SUM(H7:H14)</f>
        <v>3996511195.3699999</v>
      </c>
      <c r="I6" s="19">
        <f t="shared" si="1"/>
        <v>100.11323837342678</v>
      </c>
      <c r="J6" s="20"/>
      <c r="K6" s="19">
        <f>H6/G6*100</f>
        <v>93.440748970962218</v>
      </c>
      <c r="L6" s="7"/>
      <c r="N6" s="14"/>
    </row>
    <row r="7" spans="1:14" ht="63" x14ac:dyDescent="0.25">
      <c r="A7" s="35" t="s">
        <v>12</v>
      </c>
      <c r="B7" s="36" t="s">
        <v>13</v>
      </c>
      <c r="C7" s="8">
        <v>7429890</v>
      </c>
      <c r="D7" s="37">
        <v>7429890</v>
      </c>
      <c r="E7" s="38">
        <v>7429890</v>
      </c>
      <c r="F7" s="38">
        <v>7029890</v>
      </c>
      <c r="G7" s="39">
        <v>6949390</v>
      </c>
      <c r="H7" s="39">
        <v>6948641.4699999997</v>
      </c>
      <c r="I7" s="40">
        <f t="shared" si="1"/>
        <v>93.52280410611732</v>
      </c>
      <c r="J7" s="41"/>
      <c r="K7" s="40">
        <f t="shared" ref="K7:K66" si="4">H7/G7*100</f>
        <v>99.989228838790169</v>
      </c>
      <c r="L7" s="10"/>
      <c r="N7" s="14"/>
    </row>
    <row r="8" spans="1:14" ht="94.5" x14ac:dyDescent="0.25">
      <c r="A8" s="35" t="s">
        <v>14</v>
      </c>
      <c r="B8" s="42" t="s">
        <v>15</v>
      </c>
      <c r="C8" s="8">
        <v>211003340</v>
      </c>
      <c r="D8" s="37">
        <v>211003340</v>
      </c>
      <c r="E8" s="38">
        <v>211003340</v>
      </c>
      <c r="F8" s="38">
        <v>210420429.22999999</v>
      </c>
      <c r="G8" s="39">
        <v>208899966.41999999</v>
      </c>
      <c r="H8" s="39">
        <v>205855574.12</v>
      </c>
      <c r="I8" s="40">
        <f t="shared" si="1"/>
        <v>97.560339149133853</v>
      </c>
      <c r="J8" s="41"/>
      <c r="K8" s="40">
        <f t="shared" si="4"/>
        <v>98.542655438307193</v>
      </c>
      <c r="L8" s="10"/>
      <c r="N8" s="14"/>
    </row>
    <row r="9" spans="1:14" ht="126" x14ac:dyDescent="0.25">
      <c r="A9" s="35" t="s">
        <v>16</v>
      </c>
      <c r="B9" s="42" t="s">
        <v>17</v>
      </c>
      <c r="C9" s="8">
        <v>410593230</v>
      </c>
      <c r="D9" s="37">
        <v>418264025</v>
      </c>
      <c r="E9" s="38">
        <v>418264025</v>
      </c>
      <c r="F9" s="38">
        <v>457795294.5</v>
      </c>
      <c r="G9" s="39">
        <v>453911323.35000002</v>
      </c>
      <c r="H9" s="39">
        <v>444154221.19</v>
      </c>
      <c r="I9" s="40">
        <f t="shared" si="1"/>
        <v>108.17378094373353</v>
      </c>
      <c r="J9" s="41"/>
      <c r="K9" s="40">
        <f t="shared" si="4"/>
        <v>97.850438696265655</v>
      </c>
      <c r="L9" s="10"/>
      <c r="N9" s="14"/>
    </row>
    <row r="10" spans="1:14" x14ac:dyDescent="0.25">
      <c r="A10" s="35" t="s">
        <v>18</v>
      </c>
      <c r="B10" s="36" t="s">
        <v>19</v>
      </c>
      <c r="C10" s="8">
        <v>228988600</v>
      </c>
      <c r="D10" s="37">
        <v>230040756.84</v>
      </c>
      <c r="E10" s="38">
        <v>232389596.84</v>
      </c>
      <c r="F10" s="38">
        <v>244010509.43000001</v>
      </c>
      <c r="G10" s="39">
        <v>244008509.43000001</v>
      </c>
      <c r="H10" s="39">
        <v>243702986.58000001</v>
      </c>
      <c r="I10" s="40">
        <f t="shared" si="1"/>
        <v>106.42581621093801</v>
      </c>
      <c r="J10" s="41"/>
      <c r="K10" s="40">
        <f t="shared" si="4"/>
        <v>99.874790083873023</v>
      </c>
      <c r="L10" s="10"/>
      <c r="N10" s="14"/>
    </row>
    <row r="11" spans="1:14" ht="78.75" x14ac:dyDescent="0.25">
      <c r="A11" s="35" t="s">
        <v>20</v>
      </c>
      <c r="B11" s="36" t="s">
        <v>21</v>
      </c>
      <c r="C11" s="8">
        <v>106800430</v>
      </c>
      <c r="D11" s="37">
        <v>106800430</v>
      </c>
      <c r="E11" s="38">
        <v>106800430</v>
      </c>
      <c r="F11" s="38">
        <v>110417954</v>
      </c>
      <c r="G11" s="39">
        <v>112918454</v>
      </c>
      <c r="H11" s="39">
        <v>111962933.09999999</v>
      </c>
      <c r="I11" s="40">
        <f t="shared" si="1"/>
        <v>104.83378493888087</v>
      </c>
      <c r="J11" s="41"/>
      <c r="K11" s="40">
        <f t="shared" si="4"/>
        <v>99.153795623167127</v>
      </c>
      <c r="L11" s="10"/>
      <c r="N11" s="14"/>
    </row>
    <row r="12" spans="1:14" ht="31.5" x14ac:dyDescent="0.25">
      <c r="A12" s="35" t="s">
        <v>22</v>
      </c>
      <c r="B12" s="36" t="s">
        <v>23</v>
      </c>
      <c r="C12" s="8">
        <v>74276200</v>
      </c>
      <c r="D12" s="37">
        <v>92834300</v>
      </c>
      <c r="E12" s="38">
        <v>171860700</v>
      </c>
      <c r="F12" s="38">
        <v>183328700</v>
      </c>
      <c r="G12" s="39">
        <v>183178502.94999999</v>
      </c>
      <c r="H12" s="39">
        <v>182549663.78999999</v>
      </c>
      <c r="I12" s="40">
        <f t="shared" si="1"/>
        <v>245.77140967093092</v>
      </c>
      <c r="J12" s="41"/>
      <c r="K12" s="40">
        <f t="shared" si="4"/>
        <v>99.656706900715506</v>
      </c>
      <c r="L12" s="10"/>
      <c r="N12" s="14"/>
    </row>
    <row r="13" spans="1:14" x14ac:dyDescent="0.25">
      <c r="A13" s="35" t="s">
        <v>24</v>
      </c>
      <c r="B13" s="36" t="s">
        <v>25</v>
      </c>
      <c r="C13" s="8">
        <v>450000000</v>
      </c>
      <c r="D13" s="37">
        <v>656167656.00999999</v>
      </c>
      <c r="E13" s="38">
        <v>485560627.07999998</v>
      </c>
      <c r="F13" s="38">
        <v>321436292.38999999</v>
      </c>
      <c r="G13" s="39">
        <v>236284081.24000001</v>
      </c>
      <c r="H13" s="39">
        <v>0</v>
      </c>
      <c r="I13" s="40">
        <f t="shared" si="1"/>
        <v>0</v>
      </c>
      <c r="J13" s="41"/>
      <c r="K13" s="40">
        <f t="shared" si="4"/>
        <v>0</v>
      </c>
      <c r="L13" s="10"/>
      <c r="N13" s="14"/>
    </row>
    <row r="14" spans="1:14" ht="31.5" x14ac:dyDescent="0.25">
      <c r="A14" s="35" t="s">
        <v>26</v>
      </c>
      <c r="B14" s="36" t="s">
        <v>27</v>
      </c>
      <c r="C14" s="8">
        <v>2502899040</v>
      </c>
      <c r="D14" s="37">
        <v>3738224385.0100002</v>
      </c>
      <c r="E14" s="38">
        <v>3785343786.1199999</v>
      </c>
      <c r="F14" s="38">
        <v>4506809294.6400003</v>
      </c>
      <c r="G14" s="39">
        <v>2830903669.7399998</v>
      </c>
      <c r="H14" s="39">
        <v>2801337175.1199999</v>
      </c>
      <c r="I14" s="40">
        <f t="shared" si="1"/>
        <v>111.92369849324805</v>
      </c>
      <c r="J14" s="41"/>
      <c r="K14" s="40">
        <f t="shared" si="4"/>
        <v>98.955581041628477</v>
      </c>
      <c r="L14" s="10"/>
      <c r="N14" s="14"/>
    </row>
    <row r="15" spans="1:14" x14ac:dyDescent="0.25">
      <c r="A15" s="43" t="s">
        <v>28</v>
      </c>
      <c r="B15" s="44" t="s">
        <v>29</v>
      </c>
      <c r="C15" s="6">
        <f>SUM(C16:C17)</f>
        <v>74593600</v>
      </c>
      <c r="D15" s="6">
        <f t="shared" ref="D15:G15" si="5">SUM(D16:D17)</f>
        <v>79001787.530000001</v>
      </c>
      <c r="E15" s="6">
        <f t="shared" si="5"/>
        <v>81659100.530000001</v>
      </c>
      <c r="F15" s="6">
        <f t="shared" si="5"/>
        <v>88593028.859999999</v>
      </c>
      <c r="G15" s="6">
        <f t="shared" si="5"/>
        <v>93497140.25</v>
      </c>
      <c r="H15" s="18">
        <f t="shared" ref="H15" si="6">SUM(H16:H17)</f>
        <v>96722861.780000001</v>
      </c>
      <c r="I15" s="25">
        <f t="shared" si="1"/>
        <v>129.66643489521888</v>
      </c>
      <c r="J15" s="26"/>
      <c r="K15" s="25">
        <f t="shared" si="4"/>
        <v>103.45007507328548</v>
      </c>
      <c r="L15" s="11"/>
      <c r="N15" s="14"/>
    </row>
    <row r="16" spans="1:14" ht="31.5" x14ac:dyDescent="0.25">
      <c r="A16" s="35" t="s">
        <v>30</v>
      </c>
      <c r="B16" s="36" t="s">
        <v>31</v>
      </c>
      <c r="C16" s="8">
        <v>27801200</v>
      </c>
      <c r="D16" s="27">
        <v>29299417.530000001</v>
      </c>
      <c r="E16" s="27">
        <v>31956730.530000001</v>
      </c>
      <c r="F16" s="27">
        <v>40037090.630000003</v>
      </c>
      <c r="G16" s="28">
        <v>45263972.060000002</v>
      </c>
      <c r="H16" s="28">
        <v>48489693.590000004</v>
      </c>
      <c r="I16" s="29">
        <f t="shared" si="1"/>
        <v>174.41582949656851</v>
      </c>
      <c r="J16" s="30"/>
      <c r="K16" s="29">
        <f t="shared" si="4"/>
        <v>107.12646589151329</v>
      </c>
      <c r="L16" s="10"/>
      <c r="N16" s="14"/>
    </row>
    <row r="17" spans="1:14" ht="31.5" x14ac:dyDescent="0.25">
      <c r="A17" s="35" t="s">
        <v>32</v>
      </c>
      <c r="B17" s="36" t="s">
        <v>33</v>
      </c>
      <c r="C17" s="8">
        <v>46792400</v>
      </c>
      <c r="D17" s="27">
        <v>49702370</v>
      </c>
      <c r="E17" s="27">
        <v>49702370</v>
      </c>
      <c r="F17" s="27">
        <v>48555938.229999997</v>
      </c>
      <c r="G17" s="28">
        <v>48233168.189999998</v>
      </c>
      <c r="H17" s="28">
        <v>48233168.189999998</v>
      </c>
      <c r="I17" s="29">
        <f t="shared" si="1"/>
        <v>103.07906452757285</v>
      </c>
      <c r="J17" s="30"/>
      <c r="K17" s="29">
        <f t="shared" si="4"/>
        <v>100</v>
      </c>
      <c r="L17" s="10"/>
      <c r="N17" s="14"/>
    </row>
    <row r="18" spans="1:14" ht="63" x14ac:dyDescent="0.25">
      <c r="A18" s="43" t="s">
        <v>34</v>
      </c>
      <c r="B18" s="44" t="s">
        <v>35</v>
      </c>
      <c r="C18" s="6">
        <f>SUM(C19:C20)</f>
        <v>391414000</v>
      </c>
      <c r="D18" s="6">
        <f t="shared" ref="D18:G18" si="7">SUM(D19:D20)</f>
        <v>435674029.75</v>
      </c>
      <c r="E18" s="6">
        <f t="shared" si="7"/>
        <v>460338964.04000002</v>
      </c>
      <c r="F18" s="6">
        <f t="shared" si="7"/>
        <v>465554699.20999998</v>
      </c>
      <c r="G18" s="6">
        <f t="shared" si="7"/>
        <v>505618769.61000001</v>
      </c>
      <c r="H18" s="18">
        <f>SUM(H19:H20)</f>
        <v>505472126.27999997</v>
      </c>
      <c r="I18" s="25">
        <f t="shared" si="1"/>
        <v>129.14002214534992</v>
      </c>
      <c r="J18" s="26"/>
      <c r="K18" s="25">
        <f t="shared" si="4"/>
        <v>99.970997253501253</v>
      </c>
      <c r="L18" s="11"/>
      <c r="N18" s="14"/>
    </row>
    <row r="19" spans="1:14" x14ac:dyDescent="0.25">
      <c r="A19" s="35" t="s">
        <v>36</v>
      </c>
      <c r="B19" s="36" t="s">
        <v>37</v>
      </c>
      <c r="C19" s="9">
        <v>4000000</v>
      </c>
      <c r="D19" s="28">
        <v>4000000</v>
      </c>
      <c r="E19" s="28">
        <v>4000000</v>
      </c>
      <c r="F19" s="27">
        <v>4000000</v>
      </c>
      <c r="G19" s="28">
        <v>3994452</v>
      </c>
      <c r="H19" s="28">
        <v>3994452</v>
      </c>
      <c r="I19" s="29"/>
      <c r="J19" s="30"/>
      <c r="K19" s="29">
        <f>H19/G19*100</f>
        <v>100</v>
      </c>
      <c r="L19" s="10"/>
      <c r="N19" s="14"/>
    </row>
    <row r="20" spans="1:14" ht="78.75" x14ac:dyDescent="0.25">
      <c r="A20" s="35" t="s">
        <v>38</v>
      </c>
      <c r="B20" s="36" t="s">
        <v>39</v>
      </c>
      <c r="C20" s="8">
        <v>387414000</v>
      </c>
      <c r="D20" s="27">
        <v>431674029.75</v>
      </c>
      <c r="E20" s="27">
        <v>456338964.04000002</v>
      </c>
      <c r="F20" s="27">
        <v>461554699.20999998</v>
      </c>
      <c r="G20" s="28">
        <v>501624317.61000001</v>
      </c>
      <c r="H20" s="28">
        <v>501477674.27999997</v>
      </c>
      <c r="I20" s="29">
        <f>H20/C20*100</f>
        <v>129.44232120677103</v>
      </c>
      <c r="J20" s="30"/>
      <c r="K20" s="29">
        <f t="shared" si="4"/>
        <v>99.970766303615676</v>
      </c>
      <c r="L20" s="10"/>
      <c r="N20" s="14"/>
    </row>
    <row r="21" spans="1:14" ht="31.5" x14ac:dyDescent="0.25">
      <c r="A21" s="43" t="s">
        <v>40</v>
      </c>
      <c r="B21" s="44" t="s">
        <v>41</v>
      </c>
      <c r="C21" s="6">
        <f>SUM(C22:C29)</f>
        <v>18959976103.68</v>
      </c>
      <c r="D21" s="6">
        <f t="shared" ref="D21:G21" si="8">SUM(D22:D29)</f>
        <v>21557881536.540001</v>
      </c>
      <c r="E21" s="6">
        <f t="shared" si="8"/>
        <v>22768369456.309998</v>
      </c>
      <c r="F21" s="6">
        <f t="shared" si="8"/>
        <v>25563501524.450001</v>
      </c>
      <c r="G21" s="6">
        <f t="shared" si="8"/>
        <v>22923849298.41</v>
      </c>
      <c r="H21" s="18">
        <f t="shared" ref="H21" si="9">SUM(H22:H29)</f>
        <v>22486515949.16</v>
      </c>
      <c r="I21" s="25">
        <f t="shared" ref="I21:I35" si="10">H21/C21*100</f>
        <v>118.59991714227701</v>
      </c>
      <c r="J21" s="26"/>
      <c r="K21" s="25">
        <f t="shared" si="4"/>
        <v>98.092234233627025</v>
      </c>
      <c r="L21" s="11"/>
      <c r="N21" s="14"/>
    </row>
    <row r="22" spans="1:14" x14ac:dyDescent="0.25">
      <c r="A22" s="35" t="s">
        <v>42</v>
      </c>
      <c r="B22" s="36" t="s">
        <v>43</v>
      </c>
      <c r="C22" s="8">
        <v>253554595</v>
      </c>
      <c r="D22" s="21">
        <v>255490595</v>
      </c>
      <c r="E22" s="21">
        <v>258804685.41999999</v>
      </c>
      <c r="F22" s="21">
        <v>263566051.41999999</v>
      </c>
      <c r="G22" s="22">
        <v>262486943.18000001</v>
      </c>
      <c r="H22" s="22">
        <v>260243482.25</v>
      </c>
      <c r="I22" s="23">
        <f t="shared" si="10"/>
        <v>102.63804615727827</v>
      </c>
      <c r="J22" s="24"/>
      <c r="K22" s="23">
        <f t="shared" si="4"/>
        <v>99.145305704420679</v>
      </c>
      <c r="L22" s="10"/>
      <c r="N22" s="14"/>
    </row>
    <row r="23" spans="1:14" ht="31.5" x14ac:dyDescent="0.25">
      <c r="A23" s="35" t="s">
        <v>44</v>
      </c>
      <c r="B23" s="36" t="s">
        <v>45</v>
      </c>
      <c r="C23" s="8">
        <v>1592077757.6800001</v>
      </c>
      <c r="D23" s="21">
        <v>1672338890.3499999</v>
      </c>
      <c r="E23" s="21">
        <v>1677454890.3499999</v>
      </c>
      <c r="F23" s="21">
        <v>1875873007.45</v>
      </c>
      <c r="G23" s="22">
        <v>1802727225.3499999</v>
      </c>
      <c r="H23" s="22">
        <v>1788520186.05</v>
      </c>
      <c r="I23" s="23">
        <f t="shared" si="10"/>
        <v>112.33874585725378</v>
      </c>
      <c r="J23" s="24"/>
      <c r="K23" s="23">
        <f t="shared" si="4"/>
        <v>99.211914087709985</v>
      </c>
      <c r="L23" s="10"/>
      <c r="N23" s="14"/>
    </row>
    <row r="24" spans="1:14" x14ac:dyDescent="0.25">
      <c r="A24" s="35" t="s">
        <v>46</v>
      </c>
      <c r="B24" s="36" t="s">
        <v>47</v>
      </c>
      <c r="C24" s="8">
        <v>158549200</v>
      </c>
      <c r="D24" s="21">
        <v>218173592.05000001</v>
      </c>
      <c r="E24" s="21">
        <v>218173592.05000001</v>
      </c>
      <c r="F24" s="21">
        <v>216230992.05000001</v>
      </c>
      <c r="G24" s="22">
        <v>141110792.05000001</v>
      </c>
      <c r="H24" s="22">
        <v>128690197.97</v>
      </c>
      <c r="I24" s="23">
        <f t="shared" si="10"/>
        <v>81.167358756777077</v>
      </c>
      <c r="J24" s="24"/>
      <c r="K24" s="23">
        <f t="shared" si="4"/>
        <v>91.197984293363604</v>
      </c>
      <c r="L24" s="10"/>
      <c r="N24" s="14"/>
    </row>
    <row r="25" spans="1:14" x14ac:dyDescent="0.25">
      <c r="A25" s="35" t="s">
        <v>48</v>
      </c>
      <c r="B25" s="36" t="s">
        <v>49</v>
      </c>
      <c r="C25" s="8">
        <v>435003900</v>
      </c>
      <c r="D25" s="21">
        <v>440834768.25999999</v>
      </c>
      <c r="E25" s="21">
        <v>440834768.25999999</v>
      </c>
      <c r="F25" s="21">
        <v>441544168.25999999</v>
      </c>
      <c r="G25" s="22">
        <v>439239720.42000002</v>
      </c>
      <c r="H25" s="22">
        <v>430369020.05000001</v>
      </c>
      <c r="I25" s="23">
        <f t="shared" si="10"/>
        <v>98.934519908901976</v>
      </c>
      <c r="J25" s="24"/>
      <c r="K25" s="23">
        <f t="shared" si="4"/>
        <v>97.980442123604433</v>
      </c>
      <c r="L25" s="10"/>
      <c r="N25" s="14"/>
    </row>
    <row r="26" spans="1:14" x14ac:dyDescent="0.25">
      <c r="A26" s="35" t="s">
        <v>50</v>
      </c>
      <c r="B26" s="36" t="s">
        <v>51</v>
      </c>
      <c r="C26" s="8">
        <v>531241620</v>
      </c>
      <c r="D26" s="21">
        <v>676953058.63999999</v>
      </c>
      <c r="E26" s="21">
        <v>680871898.63999999</v>
      </c>
      <c r="F26" s="21">
        <v>713132072.78999996</v>
      </c>
      <c r="G26" s="22">
        <v>697410255.15999997</v>
      </c>
      <c r="H26" s="22">
        <v>697022015.80999994</v>
      </c>
      <c r="I26" s="23">
        <f t="shared" si="10"/>
        <v>131.20621381472333</v>
      </c>
      <c r="J26" s="24"/>
      <c r="K26" s="23">
        <f t="shared" si="4"/>
        <v>99.944331281748802</v>
      </c>
      <c r="L26" s="10"/>
      <c r="N26" s="14"/>
    </row>
    <row r="27" spans="1:14" ht="31.5" x14ac:dyDescent="0.25">
      <c r="A27" s="35" t="s">
        <v>52</v>
      </c>
      <c r="B27" s="36" t="s">
        <v>53</v>
      </c>
      <c r="C27" s="8">
        <v>12696960400</v>
      </c>
      <c r="D27" s="21">
        <v>14494776524.48</v>
      </c>
      <c r="E27" s="21">
        <v>14936976524.48</v>
      </c>
      <c r="F27" s="21">
        <v>17481787484.48</v>
      </c>
      <c r="G27" s="22">
        <v>17167097919.07</v>
      </c>
      <c r="H27" s="22">
        <v>16780585860.360001</v>
      </c>
      <c r="I27" s="23">
        <f t="shared" si="10"/>
        <v>132.16222884620481</v>
      </c>
      <c r="J27" s="24"/>
      <c r="K27" s="23">
        <f t="shared" si="4"/>
        <v>97.748530004709508</v>
      </c>
      <c r="L27" s="10"/>
      <c r="N27" s="14"/>
    </row>
    <row r="28" spans="1:14" x14ac:dyDescent="0.25">
      <c r="A28" s="35" t="s">
        <v>54</v>
      </c>
      <c r="B28" s="36" t="s">
        <v>55</v>
      </c>
      <c r="C28" s="8">
        <v>652457235</v>
      </c>
      <c r="D28" s="21">
        <v>723263505.84000003</v>
      </c>
      <c r="E28" s="21">
        <v>741376716.52999997</v>
      </c>
      <c r="F28" s="21">
        <v>769689369.52999997</v>
      </c>
      <c r="G28" s="22">
        <v>785505007.86000001</v>
      </c>
      <c r="H28" s="22">
        <v>781624450.66999996</v>
      </c>
      <c r="I28" s="23">
        <f t="shared" si="10"/>
        <v>119.7970393676453</v>
      </c>
      <c r="J28" s="24"/>
      <c r="K28" s="23">
        <f t="shared" si="4"/>
        <v>99.505979318887853</v>
      </c>
      <c r="L28" s="10"/>
      <c r="N28" s="14"/>
    </row>
    <row r="29" spans="1:14" ht="31.5" x14ac:dyDescent="0.25">
      <c r="A29" s="35" t="s">
        <v>56</v>
      </c>
      <c r="B29" s="36" t="s">
        <v>57</v>
      </c>
      <c r="C29" s="8">
        <v>2640131396</v>
      </c>
      <c r="D29" s="21">
        <v>3076050601.9200001</v>
      </c>
      <c r="E29" s="21">
        <v>3813876380.5799999</v>
      </c>
      <c r="F29" s="21">
        <v>3801678378.4699998</v>
      </c>
      <c r="G29" s="22">
        <v>1628271435.3199999</v>
      </c>
      <c r="H29" s="22">
        <v>1619460736</v>
      </c>
      <c r="I29" s="23">
        <f t="shared" si="10"/>
        <v>61.340156723017891</v>
      </c>
      <c r="J29" s="24"/>
      <c r="K29" s="23">
        <f t="shared" si="4"/>
        <v>99.45889247155722</v>
      </c>
      <c r="L29" s="10"/>
      <c r="N29" s="14"/>
    </row>
    <row r="30" spans="1:14" ht="48.75" customHeight="1" x14ac:dyDescent="0.25">
      <c r="A30" s="43" t="s">
        <v>58</v>
      </c>
      <c r="B30" s="44" t="s">
        <v>59</v>
      </c>
      <c r="C30" s="6">
        <f>SUM(C31:C34)</f>
        <v>5637308829.0199995</v>
      </c>
      <c r="D30" s="6">
        <f t="shared" ref="D30:G30" si="11">SUM(D31:D34)</f>
        <v>6150044355.9199991</v>
      </c>
      <c r="E30" s="6">
        <f t="shared" si="11"/>
        <v>6267912480.4099998</v>
      </c>
      <c r="F30" s="6">
        <f t="shared" si="11"/>
        <v>6529547601.5700006</v>
      </c>
      <c r="G30" s="6">
        <f t="shared" si="11"/>
        <v>6453807586.1799994</v>
      </c>
      <c r="H30" s="18">
        <f t="shared" ref="H30" si="12">SUM(H31:H34)</f>
        <v>6082129879.5199995</v>
      </c>
      <c r="I30" s="25">
        <f t="shared" si="10"/>
        <v>107.89066315136276</v>
      </c>
      <c r="J30" s="26"/>
      <c r="K30" s="25">
        <f t="shared" si="4"/>
        <v>94.240954634967736</v>
      </c>
      <c r="L30" s="11"/>
      <c r="N30" s="14"/>
    </row>
    <row r="31" spans="1:14" x14ac:dyDescent="0.25">
      <c r="A31" s="35" t="s">
        <v>60</v>
      </c>
      <c r="B31" s="36" t="s">
        <v>61</v>
      </c>
      <c r="C31" s="8">
        <v>488432485.56999999</v>
      </c>
      <c r="D31" s="21">
        <v>868214196.64999998</v>
      </c>
      <c r="E31" s="21">
        <v>868214196.64999998</v>
      </c>
      <c r="F31" s="21">
        <v>861651072.32000005</v>
      </c>
      <c r="G31" s="22">
        <v>865651072.32000005</v>
      </c>
      <c r="H31" s="22">
        <v>865461389.58000004</v>
      </c>
      <c r="I31" s="23">
        <f t="shared" si="10"/>
        <v>177.1916109490563</v>
      </c>
      <c r="J31" s="24"/>
      <c r="K31" s="23">
        <f t="shared" si="4"/>
        <v>99.978087852477131</v>
      </c>
      <c r="L31" s="10"/>
      <c r="N31" s="14"/>
    </row>
    <row r="32" spans="1:14" x14ac:dyDescent="0.25">
      <c r="A32" s="35" t="s">
        <v>62</v>
      </c>
      <c r="B32" s="36" t="s">
        <v>63</v>
      </c>
      <c r="C32" s="8">
        <v>4015648950</v>
      </c>
      <c r="D32" s="21">
        <v>3839032955.6999998</v>
      </c>
      <c r="E32" s="21">
        <v>3861901080.1900001</v>
      </c>
      <c r="F32" s="21">
        <v>3969066849.0700002</v>
      </c>
      <c r="G32" s="22">
        <v>3890474153.3000002</v>
      </c>
      <c r="H32" s="22">
        <v>3569336032.4099998</v>
      </c>
      <c r="I32" s="23">
        <f t="shared" si="10"/>
        <v>88.885659001890588</v>
      </c>
      <c r="J32" s="24"/>
      <c r="K32" s="23">
        <f t="shared" si="4"/>
        <v>91.745527454086726</v>
      </c>
      <c r="L32" s="10"/>
      <c r="N32" s="14"/>
    </row>
    <row r="33" spans="1:14" x14ac:dyDescent="0.25">
      <c r="A33" s="35" t="s">
        <v>64</v>
      </c>
      <c r="B33" s="36" t="s">
        <v>65</v>
      </c>
      <c r="C33" s="8">
        <v>914181548.45000005</v>
      </c>
      <c r="D33" s="21">
        <v>1221916597.99</v>
      </c>
      <c r="E33" s="21">
        <v>1316916597.99</v>
      </c>
      <c r="F33" s="21">
        <v>1476198574.6400001</v>
      </c>
      <c r="G33" s="22">
        <v>1475051255.02</v>
      </c>
      <c r="H33" s="22">
        <v>1424857547.8</v>
      </c>
      <c r="I33" s="23">
        <f t="shared" si="10"/>
        <v>155.86155181275032</v>
      </c>
      <c r="J33" s="24"/>
      <c r="K33" s="23">
        <f t="shared" si="4"/>
        <v>96.597155044668639</v>
      </c>
      <c r="L33" s="10"/>
      <c r="N33" s="14"/>
    </row>
    <row r="34" spans="1:14" ht="47.25" x14ac:dyDescent="0.25">
      <c r="A34" s="35" t="s">
        <v>66</v>
      </c>
      <c r="B34" s="36" t="s">
        <v>67</v>
      </c>
      <c r="C34" s="8">
        <v>219045845</v>
      </c>
      <c r="D34" s="21">
        <v>220880605.58000001</v>
      </c>
      <c r="E34" s="21">
        <v>220880605.58000001</v>
      </c>
      <c r="F34" s="21">
        <v>222631105.53999999</v>
      </c>
      <c r="G34" s="22">
        <v>222631105.53999999</v>
      </c>
      <c r="H34" s="22">
        <v>222474909.72999999</v>
      </c>
      <c r="I34" s="23">
        <f t="shared" si="10"/>
        <v>101.56545527261656</v>
      </c>
      <c r="J34" s="24"/>
      <c r="K34" s="23">
        <f t="shared" si="4"/>
        <v>99.929840976344636</v>
      </c>
      <c r="L34" s="10"/>
      <c r="N34" s="14"/>
    </row>
    <row r="35" spans="1:14" ht="31.5" x14ac:dyDescent="0.25">
      <c r="A35" s="43" t="s">
        <v>68</v>
      </c>
      <c r="B35" s="44" t="s">
        <v>69</v>
      </c>
      <c r="C35" s="6">
        <f>SUM(C36:C37)</f>
        <v>684131950</v>
      </c>
      <c r="D35" s="6">
        <f t="shared" ref="D35:G35" si="13">SUM(D36:D37)</f>
        <v>694805619</v>
      </c>
      <c r="E35" s="6">
        <f t="shared" si="13"/>
        <v>165914552.11000001</v>
      </c>
      <c r="F35" s="6">
        <f t="shared" si="13"/>
        <v>164021577.44999999</v>
      </c>
      <c r="G35" s="6">
        <f t="shared" si="13"/>
        <v>150725049.73000002</v>
      </c>
      <c r="H35" s="18">
        <f t="shared" ref="H35" si="14">SUM(H36:H37)</f>
        <v>142103467.13999999</v>
      </c>
      <c r="I35" s="25">
        <f t="shared" si="10"/>
        <v>20.77135370450101</v>
      </c>
      <c r="J35" s="26"/>
      <c r="K35" s="25">
        <f>H35/G35*100</f>
        <v>94.279927188317913</v>
      </c>
      <c r="L35" s="11"/>
      <c r="N35" s="14"/>
    </row>
    <row r="36" spans="1:14" ht="47.25" x14ac:dyDescent="0.25">
      <c r="A36" s="35" t="s">
        <v>70</v>
      </c>
      <c r="B36" s="36" t="s">
        <v>71</v>
      </c>
      <c r="C36" s="8">
        <v>50914500</v>
      </c>
      <c r="D36" s="21">
        <v>52076858</v>
      </c>
      <c r="E36" s="21">
        <v>52076858</v>
      </c>
      <c r="F36" s="21">
        <v>52052054</v>
      </c>
      <c r="G36" s="22">
        <v>52038391.5</v>
      </c>
      <c r="H36" s="21">
        <v>52036125.859999999</v>
      </c>
      <c r="I36" s="23">
        <f t="shared" ref="I36:I63" si="15">H36/C36*100</f>
        <v>102.2029595891151</v>
      </c>
      <c r="J36" s="24"/>
      <c r="K36" s="23">
        <f t="shared" si="4"/>
        <v>99.995646214391542</v>
      </c>
      <c r="L36" s="10"/>
      <c r="N36" s="14"/>
    </row>
    <row r="37" spans="1:14" ht="31.5" x14ac:dyDescent="0.25">
      <c r="A37" s="35" t="s">
        <v>72</v>
      </c>
      <c r="B37" s="36" t="s">
        <v>73</v>
      </c>
      <c r="C37" s="8">
        <v>633217450</v>
      </c>
      <c r="D37" s="21">
        <v>642728761</v>
      </c>
      <c r="E37" s="21">
        <v>113837694.11</v>
      </c>
      <c r="F37" s="21">
        <v>111969523.45</v>
      </c>
      <c r="G37" s="22">
        <v>98686658.230000004</v>
      </c>
      <c r="H37" s="21">
        <v>90067341.280000001</v>
      </c>
      <c r="I37" s="23">
        <f t="shared" si="15"/>
        <v>14.223761723559578</v>
      </c>
      <c r="J37" s="24"/>
      <c r="K37" s="23">
        <f t="shared" si="4"/>
        <v>91.265975457481048</v>
      </c>
      <c r="L37" s="10"/>
      <c r="N37" s="14"/>
    </row>
    <row r="38" spans="1:14" x14ac:dyDescent="0.25">
      <c r="A38" s="43" t="s">
        <v>74</v>
      </c>
      <c r="B38" s="44" t="s">
        <v>75</v>
      </c>
      <c r="C38" s="6">
        <f>SUM(C39:C46)</f>
        <v>16624582333</v>
      </c>
      <c r="D38" s="6">
        <f t="shared" ref="D38:G38" si="16">SUM(D39:D46)</f>
        <v>17482638731.18</v>
      </c>
      <c r="E38" s="6">
        <f t="shared" si="16"/>
        <v>18154349764.709999</v>
      </c>
      <c r="F38" s="6">
        <f t="shared" si="16"/>
        <v>18597742838.150002</v>
      </c>
      <c r="G38" s="6">
        <f t="shared" si="16"/>
        <v>18035731332.540001</v>
      </c>
      <c r="H38" s="18">
        <f t="shared" ref="H38" si="17">SUM(H39:H46)</f>
        <v>17800075969.119999</v>
      </c>
      <c r="I38" s="25">
        <f t="shared" si="15"/>
        <v>107.07081605164078</v>
      </c>
      <c r="J38" s="26"/>
      <c r="K38" s="25">
        <f t="shared" si="4"/>
        <v>98.693397239762419</v>
      </c>
      <c r="L38" s="11"/>
      <c r="N38" s="14"/>
    </row>
    <row r="39" spans="1:14" x14ac:dyDescent="0.25">
      <c r="A39" s="35" t="s">
        <v>76</v>
      </c>
      <c r="B39" s="36" t="s">
        <v>77</v>
      </c>
      <c r="C39" s="8">
        <v>2728758213</v>
      </c>
      <c r="D39" s="21">
        <v>2704149545.4200001</v>
      </c>
      <c r="E39" s="21">
        <v>2672649345.4200001</v>
      </c>
      <c r="F39" s="21">
        <v>2679031816.1399999</v>
      </c>
      <c r="G39" s="22">
        <v>2566392701.6300001</v>
      </c>
      <c r="H39" s="22">
        <v>2491989176.52</v>
      </c>
      <c r="I39" s="23">
        <f t="shared" si="15"/>
        <v>91.323194728209515</v>
      </c>
      <c r="J39" s="24"/>
      <c r="K39" s="23">
        <f t="shared" si="4"/>
        <v>97.100851905371144</v>
      </c>
      <c r="L39" s="10"/>
      <c r="N39" s="14"/>
    </row>
    <row r="40" spans="1:14" x14ac:dyDescent="0.25">
      <c r="A40" s="35" t="s">
        <v>78</v>
      </c>
      <c r="B40" s="36" t="s">
        <v>79</v>
      </c>
      <c r="C40" s="8">
        <v>11207707671.559999</v>
      </c>
      <c r="D40" s="21">
        <v>11313001705.389999</v>
      </c>
      <c r="E40" s="21">
        <v>11891673382.540001</v>
      </c>
      <c r="F40" s="21">
        <v>12155574629.959999</v>
      </c>
      <c r="G40" s="22">
        <v>11921764603.549999</v>
      </c>
      <c r="H40" s="22">
        <v>11863600525.219999</v>
      </c>
      <c r="I40" s="23">
        <f t="shared" si="15"/>
        <v>105.8521588257013</v>
      </c>
      <c r="J40" s="24"/>
      <c r="K40" s="23">
        <f t="shared" si="4"/>
        <v>99.512118547344244</v>
      </c>
      <c r="L40" s="10"/>
      <c r="N40" s="14"/>
    </row>
    <row r="41" spans="1:14" ht="31.5" x14ac:dyDescent="0.25">
      <c r="A41" s="35" t="s">
        <v>80</v>
      </c>
      <c r="B41" s="36" t="s">
        <v>81</v>
      </c>
      <c r="C41" s="8">
        <v>194562366</v>
      </c>
      <c r="D41" s="21">
        <v>255720166</v>
      </c>
      <c r="E41" s="21">
        <v>265133466</v>
      </c>
      <c r="F41" s="21">
        <v>272920556</v>
      </c>
      <c r="G41" s="22">
        <v>261720045.09999999</v>
      </c>
      <c r="H41" s="22">
        <v>257589076.81999999</v>
      </c>
      <c r="I41" s="23">
        <f t="shared" si="15"/>
        <v>132.3940914760463</v>
      </c>
      <c r="J41" s="24"/>
      <c r="K41" s="23">
        <f t="shared" si="4"/>
        <v>98.421607990163068</v>
      </c>
      <c r="L41" s="10"/>
      <c r="N41" s="14"/>
    </row>
    <row r="42" spans="1:14" ht="31.5" x14ac:dyDescent="0.25">
      <c r="A42" s="35" t="s">
        <v>82</v>
      </c>
      <c r="B42" s="36" t="s">
        <v>83</v>
      </c>
      <c r="C42" s="8">
        <v>1486013543.4400001</v>
      </c>
      <c r="D42" s="21">
        <v>2052904858.1700001</v>
      </c>
      <c r="E42" s="21">
        <v>2169367454.1700001</v>
      </c>
      <c r="F42" s="21">
        <v>2205326097.29</v>
      </c>
      <c r="G42" s="22">
        <v>2206665686.29</v>
      </c>
      <c r="H42" s="22">
        <v>2153852832.8299999</v>
      </c>
      <c r="I42" s="23">
        <f t="shared" si="15"/>
        <v>144.94166909434799</v>
      </c>
      <c r="J42" s="24"/>
      <c r="K42" s="23">
        <f t="shared" si="4"/>
        <v>97.606667208896852</v>
      </c>
      <c r="L42" s="10"/>
      <c r="N42" s="14"/>
    </row>
    <row r="43" spans="1:14" ht="47.25" x14ac:dyDescent="0.25">
      <c r="A43" s="35" t="s">
        <v>84</v>
      </c>
      <c r="B43" s="36" t="s">
        <v>85</v>
      </c>
      <c r="C43" s="8">
        <v>127609675</v>
      </c>
      <c r="D43" s="21">
        <v>132864705.22</v>
      </c>
      <c r="E43" s="21">
        <v>132180230.8</v>
      </c>
      <c r="F43" s="21">
        <v>136925756.18000001</v>
      </c>
      <c r="G43" s="22">
        <v>131022669.54000001</v>
      </c>
      <c r="H43" s="22">
        <v>130770395.41</v>
      </c>
      <c r="I43" s="23">
        <f t="shared" si="15"/>
        <v>102.47686580974364</v>
      </c>
      <c r="J43" s="24"/>
      <c r="K43" s="23">
        <f t="shared" si="4"/>
        <v>99.807457647683634</v>
      </c>
      <c r="L43" s="10"/>
      <c r="N43" s="14"/>
    </row>
    <row r="44" spans="1:14" x14ac:dyDescent="0.25">
      <c r="A44" s="35" t="s">
        <v>86</v>
      </c>
      <c r="B44" s="36" t="s">
        <v>87</v>
      </c>
      <c r="C44" s="8">
        <v>90621260</v>
      </c>
      <c r="D44" s="21">
        <v>90257260</v>
      </c>
      <c r="E44" s="21">
        <v>96067460</v>
      </c>
      <c r="F44" s="21">
        <v>97089106.769999996</v>
      </c>
      <c r="G44" s="22">
        <v>96684194.159999996</v>
      </c>
      <c r="H44" s="22">
        <v>96684194.159999996</v>
      </c>
      <c r="I44" s="23">
        <f t="shared" si="15"/>
        <v>106.69041035183133</v>
      </c>
      <c r="J44" s="24"/>
      <c r="K44" s="23">
        <f t="shared" si="4"/>
        <v>100</v>
      </c>
      <c r="L44" s="10"/>
      <c r="N44" s="14"/>
    </row>
    <row r="45" spans="1:14" x14ac:dyDescent="0.25">
      <c r="A45" s="35" t="s">
        <v>88</v>
      </c>
      <c r="B45" s="36" t="s">
        <v>89</v>
      </c>
      <c r="C45" s="8">
        <v>168221800</v>
      </c>
      <c r="D45" s="21">
        <v>170752147.97999999</v>
      </c>
      <c r="E45" s="21">
        <v>170765717.97999999</v>
      </c>
      <c r="F45" s="21">
        <v>176121067.97999999</v>
      </c>
      <c r="G45" s="22">
        <v>169811654.28</v>
      </c>
      <c r="H45" s="22">
        <v>169648235.28</v>
      </c>
      <c r="I45" s="23">
        <f t="shared" si="15"/>
        <v>100.84794912431087</v>
      </c>
      <c r="J45" s="24"/>
      <c r="K45" s="23">
        <f t="shared" si="4"/>
        <v>99.903764555682059</v>
      </c>
      <c r="L45" s="10"/>
      <c r="N45" s="14"/>
    </row>
    <row r="46" spans="1:14" ht="31.5" x14ac:dyDescent="0.25">
      <c r="A46" s="35" t="s">
        <v>90</v>
      </c>
      <c r="B46" s="36" t="s">
        <v>91</v>
      </c>
      <c r="C46" s="8">
        <v>621087804</v>
      </c>
      <c r="D46" s="21">
        <v>762988343</v>
      </c>
      <c r="E46" s="21">
        <v>756512707.79999995</v>
      </c>
      <c r="F46" s="21">
        <v>874753807.83000004</v>
      </c>
      <c r="G46" s="22">
        <v>681669777.99000001</v>
      </c>
      <c r="H46" s="22">
        <v>635941532.88</v>
      </c>
      <c r="I46" s="23">
        <f t="shared" si="15"/>
        <v>102.39156666486402</v>
      </c>
      <c r="J46" s="24"/>
      <c r="K46" s="23">
        <f t="shared" si="4"/>
        <v>93.29173060234001</v>
      </c>
      <c r="L46" s="10"/>
      <c r="N46" s="14"/>
    </row>
    <row r="47" spans="1:14" ht="31.5" x14ac:dyDescent="0.25">
      <c r="A47" s="43" t="s">
        <v>92</v>
      </c>
      <c r="B47" s="44" t="s">
        <v>93</v>
      </c>
      <c r="C47" s="6">
        <f>SUM(C48:C49)</f>
        <v>1221885205</v>
      </c>
      <c r="D47" s="6">
        <f t="shared" ref="D47:G47" si="18">SUM(D48:D49)</f>
        <v>1785023884.8599999</v>
      </c>
      <c r="E47" s="6">
        <f t="shared" si="18"/>
        <v>1841508236.6900001</v>
      </c>
      <c r="F47" s="6">
        <f t="shared" si="18"/>
        <v>1891219605</v>
      </c>
      <c r="G47" s="6">
        <f t="shared" si="18"/>
        <v>1900022173.53</v>
      </c>
      <c r="H47" s="18">
        <f>SUM(H48:H49)</f>
        <v>1878739884.49</v>
      </c>
      <c r="I47" s="25">
        <f t="shared" si="15"/>
        <v>153.75747875513395</v>
      </c>
      <c r="J47" s="26"/>
      <c r="K47" s="25">
        <f t="shared" si="4"/>
        <v>98.879892596176376</v>
      </c>
      <c r="L47" s="11"/>
      <c r="N47" s="14"/>
    </row>
    <row r="48" spans="1:14" x14ac:dyDescent="0.25">
      <c r="A48" s="35" t="s">
        <v>94</v>
      </c>
      <c r="B48" s="36" t="s">
        <v>95</v>
      </c>
      <c r="C48" s="8">
        <v>1165938620</v>
      </c>
      <c r="D48" s="21">
        <v>1729077299.8599999</v>
      </c>
      <c r="E48" s="21">
        <v>1785351651.6900001</v>
      </c>
      <c r="F48" s="21">
        <v>1831158734.73</v>
      </c>
      <c r="G48" s="22">
        <v>1839936303.26</v>
      </c>
      <c r="H48" s="22">
        <v>1819464911.52</v>
      </c>
      <c r="I48" s="23">
        <f t="shared" si="15"/>
        <v>156.05151766222477</v>
      </c>
      <c r="J48" s="24"/>
      <c r="K48" s="23">
        <f t="shared" si="4"/>
        <v>98.887385845709503</v>
      </c>
      <c r="L48" s="10"/>
      <c r="N48" s="14"/>
    </row>
    <row r="49" spans="1:14" ht="31.5" x14ac:dyDescent="0.25">
      <c r="A49" s="35" t="s">
        <v>96</v>
      </c>
      <c r="B49" s="36" t="s">
        <v>97</v>
      </c>
      <c r="C49" s="8">
        <v>55946585</v>
      </c>
      <c r="D49" s="21">
        <v>55946585</v>
      </c>
      <c r="E49" s="21">
        <v>56156585</v>
      </c>
      <c r="F49" s="21">
        <v>60060870.270000003</v>
      </c>
      <c r="G49" s="22">
        <v>60085870.270000003</v>
      </c>
      <c r="H49" s="22">
        <v>59274972.969999999</v>
      </c>
      <c r="I49" s="23">
        <f t="shared" si="15"/>
        <v>105.94922455052441</v>
      </c>
      <c r="J49" s="24"/>
      <c r="K49" s="23">
        <f t="shared" si="4"/>
        <v>98.650435957145703</v>
      </c>
      <c r="L49" s="10"/>
      <c r="N49" s="14"/>
    </row>
    <row r="50" spans="1:14" x14ac:dyDescent="0.25">
      <c r="A50" s="43" t="s">
        <v>98</v>
      </c>
      <c r="B50" s="44" t="s">
        <v>99</v>
      </c>
      <c r="C50" s="6">
        <f>SUM(C51:C57)</f>
        <v>6005711362</v>
      </c>
      <c r="D50" s="6">
        <f t="shared" ref="D50:G50" si="19">SUM(D51:D57)</f>
        <v>6521543094.8399992</v>
      </c>
      <c r="E50" s="6">
        <f t="shared" si="19"/>
        <v>6995224838.3599997</v>
      </c>
      <c r="F50" s="6">
        <f t="shared" si="19"/>
        <v>7337500318.4200001</v>
      </c>
      <c r="G50" s="6">
        <f t="shared" si="19"/>
        <v>8615449426.9599991</v>
      </c>
      <c r="H50" s="18">
        <f t="shared" ref="H50" si="20">SUM(H51:H57)</f>
        <v>8300742225.5200005</v>
      </c>
      <c r="I50" s="25">
        <f t="shared" si="15"/>
        <v>138.21413859549384</v>
      </c>
      <c r="J50" s="26"/>
      <c r="K50" s="25">
        <f t="shared" si="4"/>
        <v>96.347176034076682</v>
      </c>
      <c r="L50" s="11"/>
      <c r="N50" s="14"/>
    </row>
    <row r="51" spans="1:14" ht="31.5" x14ac:dyDescent="0.25">
      <c r="A51" s="35" t="s">
        <v>100</v>
      </c>
      <c r="B51" s="36" t="s">
        <v>101</v>
      </c>
      <c r="C51" s="8">
        <v>3017243400</v>
      </c>
      <c r="D51" s="21">
        <v>3149128493.9699998</v>
      </c>
      <c r="E51" s="21">
        <v>3203005068.9699998</v>
      </c>
      <c r="F51" s="21">
        <v>3247277456.9699998</v>
      </c>
      <c r="G51" s="22">
        <v>4342781805.9499998</v>
      </c>
      <c r="H51" s="22">
        <v>4265834935.7399998</v>
      </c>
      <c r="I51" s="23">
        <f t="shared" si="15"/>
        <v>141.38186318478648</v>
      </c>
      <c r="J51" s="24"/>
      <c r="K51" s="23">
        <f t="shared" si="4"/>
        <v>98.228166330977629</v>
      </c>
      <c r="L51" s="10"/>
      <c r="N51" s="14"/>
    </row>
    <row r="52" spans="1:14" x14ac:dyDescent="0.25">
      <c r="A52" s="35" t="s">
        <v>102</v>
      </c>
      <c r="B52" s="36" t="s">
        <v>103</v>
      </c>
      <c r="C52" s="8">
        <v>822673674</v>
      </c>
      <c r="D52" s="21">
        <v>838176919.15999997</v>
      </c>
      <c r="E52" s="21">
        <v>884402287.51999998</v>
      </c>
      <c r="F52" s="21">
        <v>936409724.29999995</v>
      </c>
      <c r="G52" s="22">
        <v>840663895.97000003</v>
      </c>
      <c r="H52" s="22">
        <v>744058611.21000004</v>
      </c>
      <c r="I52" s="23">
        <f t="shared" si="15"/>
        <v>90.443955449825182</v>
      </c>
      <c r="J52" s="24"/>
      <c r="K52" s="23">
        <f t="shared" si="4"/>
        <v>88.508453232842598</v>
      </c>
      <c r="L52" s="10"/>
      <c r="N52" s="14"/>
    </row>
    <row r="53" spans="1:14" ht="31.5" x14ac:dyDescent="0.25">
      <c r="A53" s="35" t="s">
        <v>104</v>
      </c>
      <c r="B53" s="36" t="s">
        <v>105</v>
      </c>
      <c r="C53" s="8">
        <v>33576900</v>
      </c>
      <c r="D53" s="21">
        <v>33576900</v>
      </c>
      <c r="E53" s="21">
        <v>44456900</v>
      </c>
      <c r="F53" s="21">
        <v>45875700</v>
      </c>
      <c r="G53" s="22">
        <v>45149900</v>
      </c>
      <c r="H53" s="22">
        <v>45149900</v>
      </c>
      <c r="I53" s="23">
        <f t="shared" si="15"/>
        <v>134.46714854557746</v>
      </c>
      <c r="J53" s="24"/>
      <c r="K53" s="23">
        <f t="shared" si="4"/>
        <v>100</v>
      </c>
      <c r="L53" s="10"/>
      <c r="N53" s="14"/>
    </row>
    <row r="54" spans="1:14" x14ac:dyDescent="0.25">
      <c r="A54" s="35" t="s">
        <v>106</v>
      </c>
      <c r="B54" s="36" t="s">
        <v>107</v>
      </c>
      <c r="C54" s="8">
        <v>103977400</v>
      </c>
      <c r="D54" s="21">
        <v>122089000</v>
      </c>
      <c r="E54" s="21">
        <v>120437500</v>
      </c>
      <c r="F54" s="21">
        <v>121222544</v>
      </c>
      <c r="G54" s="22">
        <v>123682544</v>
      </c>
      <c r="H54" s="22">
        <v>123646579.63</v>
      </c>
      <c r="I54" s="23">
        <f t="shared" si="15"/>
        <v>118.91678348371858</v>
      </c>
      <c r="J54" s="24"/>
      <c r="K54" s="23">
        <f t="shared" si="4"/>
        <v>99.970922032457537</v>
      </c>
      <c r="L54" s="10"/>
      <c r="N54" s="14"/>
    </row>
    <row r="55" spans="1:14" ht="31.5" x14ac:dyDescent="0.25">
      <c r="A55" s="35" t="s">
        <v>108</v>
      </c>
      <c r="B55" s="36" t="s">
        <v>109</v>
      </c>
      <c r="C55" s="8">
        <v>54243800</v>
      </c>
      <c r="D55" s="21">
        <v>54243800</v>
      </c>
      <c r="E55" s="21">
        <v>54956745</v>
      </c>
      <c r="F55" s="21">
        <v>58432845</v>
      </c>
      <c r="G55" s="22">
        <v>58195278</v>
      </c>
      <c r="H55" s="22">
        <v>58195278</v>
      </c>
      <c r="I55" s="23">
        <f t="shared" si="15"/>
        <v>107.28466294765484</v>
      </c>
      <c r="J55" s="24"/>
      <c r="K55" s="23">
        <f t="shared" si="4"/>
        <v>100</v>
      </c>
      <c r="L55" s="10"/>
      <c r="N55" s="14"/>
    </row>
    <row r="56" spans="1:14" ht="63" x14ac:dyDescent="0.25">
      <c r="A56" s="35" t="s">
        <v>110</v>
      </c>
      <c r="B56" s="36" t="s">
        <v>111</v>
      </c>
      <c r="C56" s="8">
        <v>277005720</v>
      </c>
      <c r="D56" s="21">
        <v>277005720</v>
      </c>
      <c r="E56" s="21">
        <v>278705720</v>
      </c>
      <c r="F56" s="21">
        <v>279315720</v>
      </c>
      <c r="G56" s="22">
        <v>278567319</v>
      </c>
      <c r="H56" s="22">
        <v>274578378.60000002</v>
      </c>
      <c r="I56" s="23">
        <f t="shared" si="15"/>
        <v>99.123721560695571</v>
      </c>
      <c r="J56" s="24"/>
      <c r="K56" s="23">
        <f t="shared" si="4"/>
        <v>98.568051552378989</v>
      </c>
      <c r="L56" s="10"/>
      <c r="N56" s="14"/>
    </row>
    <row r="57" spans="1:14" ht="31.5" x14ac:dyDescent="0.25">
      <c r="A57" s="35" t="s">
        <v>112</v>
      </c>
      <c r="B57" s="36" t="s">
        <v>113</v>
      </c>
      <c r="C57" s="8">
        <v>1696990468</v>
      </c>
      <c r="D57" s="21">
        <v>2047322261.71</v>
      </c>
      <c r="E57" s="21">
        <v>2409260616.8699999</v>
      </c>
      <c r="F57" s="21">
        <v>2648966328.1500001</v>
      </c>
      <c r="G57" s="22">
        <v>2926408684.04</v>
      </c>
      <c r="H57" s="22">
        <v>2789278542.3400002</v>
      </c>
      <c r="I57" s="23">
        <f t="shared" si="15"/>
        <v>164.36618796258321</v>
      </c>
      <c r="J57" s="24"/>
      <c r="K57" s="23">
        <f t="shared" si="4"/>
        <v>95.314046788889129</v>
      </c>
      <c r="L57" s="10"/>
      <c r="N57" s="14"/>
    </row>
    <row r="58" spans="1:14" x14ac:dyDescent="0.25">
      <c r="A58" s="43" t="s">
        <v>114</v>
      </c>
      <c r="B58" s="44" t="s">
        <v>115</v>
      </c>
      <c r="C58" s="6">
        <f>SUM(C59:C63)</f>
        <v>17907502777.299999</v>
      </c>
      <c r="D58" s="6">
        <f t="shared" ref="D58:G58" si="21">SUM(D59:D63)</f>
        <v>18430039311.299999</v>
      </c>
      <c r="E58" s="6">
        <f t="shared" si="21"/>
        <v>19405921269.470001</v>
      </c>
      <c r="F58" s="6">
        <f t="shared" si="21"/>
        <v>20459781579.810001</v>
      </c>
      <c r="G58" s="6">
        <f t="shared" si="21"/>
        <v>20571713417.029999</v>
      </c>
      <c r="H58" s="18">
        <f t="shared" ref="H58" si="22">SUM(H59:H63)</f>
        <v>20399534159.430004</v>
      </c>
      <c r="I58" s="25">
        <f t="shared" si="15"/>
        <v>113.91613008871883</v>
      </c>
      <c r="J58" s="26"/>
      <c r="K58" s="25">
        <f t="shared" si="4"/>
        <v>99.163029087030452</v>
      </c>
      <c r="L58" s="11"/>
      <c r="N58" s="14"/>
    </row>
    <row r="59" spans="1:14" x14ac:dyDescent="0.25">
      <c r="A59" s="35" t="s">
        <v>116</v>
      </c>
      <c r="B59" s="36" t="s">
        <v>117</v>
      </c>
      <c r="C59" s="8">
        <v>159958100</v>
      </c>
      <c r="D59" s="21">
        <v>159958100</v>
      </c>
      <c r="E59" s="21">
        <v>159958100</v>
      </c>
      <c r="F59" s="21">
        <v>156458100</v>
      </c>
      <c r="G59" s="22">
        <v>150993900</v>
      </c>
      <c r="H59" s="22">
        <v>150475960.52000001</v>
      </c>
      <c r="I59" s="23">
        <f t="shared" si="15"/>
        <v>94.072110458926446</v>
      </c>
      <c r="J59" s="24"/>
      <c r="K59" s="23">
        <f t="shared" si="4"/>
        <v>99.656979864749502</v>
      </c>
      <c r="L59" s="10"/>
      <c r="N59" s="14"/>
    </row>
    <row r="60" spans="1:14" ht="31.5" x14ac:dyDescent="0.25">
      <c r="A60" s="35" t="s">
        <v>118</v>
      </c>
      <c r="B60" s="36" t="s">
        <v>119</v>
      </c>
      <c r="C60" s="8">
        <v>2984600995</v>
      </c>
      <c r="D60" s="21">
        <v>3136584657</v>
      </c>
      <c r="E60" s="21">
        <v>3319538322.75</v>
      </c>
      <c r="F60" s="21">
        <v>3435726223.71</v>
      </c>
      <c r="G60" s="22">
        <v>3460214907.46</v>
      </c>
      <c r="H60" s="22">
        <v>3458085139.8400002</v>
      </c>
      <c r="I60" s="23">
        <f t="shared" si="15"/>
        <v>115.864235977714</v>
      </c>
      <c r="J60" s="24"/>
      <c r="K60" s="23">
        <f t="shared" si="4"/>
        <v>99.938449845545492</v>
      </c>
      <c r="L60" s="10"/>
      <c r="N60" s="14"/>
    </row>
    <row r="61" spans="1:14" ht="31.5" x14ac:dyDescent="0.25">
      <c r="A61" s="35" t="s">
        <v>120</v>
      </c>
      <c r="B61" s="36" t="s">
        <v>121</v>
      </c>
      <c r="C61" s="8">
        <v>11177196393.299999</v>
      </c>
      <c r="D61" s="21">
        <v>11456150620.299999</v>
      </c>
      <c r="E61" s="21">
        <v>12083147565.299999</v>
      </c>
      <c r="F61" s="21">
        <v>12956824874.299999</v>
      </c>
      <c r="G61" s="22">
        <v>13243948405.459999</v>
      </c>
      <c r="H61" s="22">
        <v>13072862606.530001</v>
      </c>
      <c r="I61" s="23">
        <f t="shared" si="15"/>
        <v>116.9601226150623</v>
      </c>
      <c r="J61" s="24"/>
      <c r="K61" s="23">
        <f t="shared" si="4"/>
        <v>98.708196425323848</v>
      </c>
      <c r="L61" s="10"/>
      <c r="N61" s="14"/>
    </row>
    <row r="62" spans="1:14" x14ac:dyDescent="0.25">
      <c r="A62" s="35" t="s">
        <v>122</v>
      </c>
      <c r="B62" s="36" t="s">
        <v>123</v>
      </c>
      <c r="C62" s="8">
        <v>3270615600</v>
      </c>
      <c r="D62" s="21">
        <v>3353002545</v>
      </c>
      <c r="E62" s="21">
        <v>3521284092.4200001</v>
      </c>
      <c r="F62" s="21">
        <v>3576256673.4200001</v>
      </c>
      <c r="G62" s="22">
        <v>3385781294.77</v>
      </c>
      <c r="H62" s="22">
        <v>3393025074.96</v>
      </c>
      <c r="I62" s="23">
        <f t="shared" si="15"/>
        <v>103.74270443032192</v>
      </c>
      <c r="J62" s="24"/>
      <c r="K62" s="23">
        <f t="shared" si="4"/>
        <v>100.21394707925137</v>
      </c>
      <c r="L62" s="10"/>
      <c r="N62" s="14"/>
    </row>
    <row r="63" spans="1:14" ht="31.5" x14ac:dyDescent="0.25">
      <c r="A63" s="35" t="s">
        <v>124</v>
      </c>
      <c r="B63" s="36" t="s">
        <v>125</v>
      </c>
      <c r="C63" s="8">
        <v>315131689</v>
      </c>
      <c r="D63" s="21">
        <v>324343389</v>
      </c>
      <c r="E63" s="21">
        <v>321993189</v>
      </c>
      <c r="F63" s="21">
        <v>334515708.38</v>
      </c>
      <c r="G63" s="22">
        <v>330774909.33999997</v>
      </c>
      <c r="H63" s="22">
        <v>325085377.57999998</v>
      </c>
      <c r="I63" s="23">
        <f t="shared" si="15"/>
        <v>103.15858065927479</v>
      </c>
      <c r="J63" s="24"/>
      <c r="K63" s="23">
        <f t="shared" si="4"/>
        <v>98.279938532413951</v>
      </c>
      <c r="L63" s="10"/>
      <c r="N63" s="14"/>
    </row>
    <row r="64" spans="1:14" ht="31.5" x14ac:dyDescent="0.25">
      <c r="A64" s="43" t="s">
        <v>126</v>
      </c>
      <c r="B64" s="44" t="s">
        <v>127</v>
      </c>
      <c r="C64" s="6">
        <f>SUM(C65:C68)</f>
        <v>935033460</v>
      </c>
      <c r="D64" s="6">
        <f t="shared" ref="D64:G64" si="23">SUM(D65:D68)</f>
        <v>1173771647.3400002</v>
      </c>
      <c r="E64" s="6">
        <f t="shared" si="23"/>
        <v>1480175164.3400002</v>
      </c>
      <c r="F64" s="6">
        <f t="shared" si="23"/>
        <v>1613851906.3399999</v>
      </c>
      <c r="G64" s="6">
        <f t="shared" si="23"/>
        <v>1409171934.8699999</v>
      </c>
      <c r="H64" s="18">
        <f t="shared" ref="H64:J64" si="24">SUM(H65:H68)</f>
        <v>1369658804.0699999</v>
      </c>
      <c r="I64" s="18">
        <f t="shared" si="24"/>
        <v>560.56664706749484</v>
      </c>
      <c r="J64" s="18">
        <f t="shared" si="24"/>
        <v>0</v>
      </c>
      <c r="K64" s="25">
        <f t="shared" si="4"/>
        <v>97.196003566190441</v>
      </c>
      <c r="L64" s="11"/>
      <c r="N64" s="14"/>
    </row>
    <row r="65" spans="1:14" x14ac:dyDescent="0.25">
      <c r="A65" s="35" t="s">
        <v>128</v>
      </c>
      <c r="B65" s="36" t="s">
        <v>129</v>
      </c>
      <c r="C65" s="8">
        <v>193927873</v>
      </c>
      <c r="D65" s="21">
        <v>160891828</v>
      </c>
      <c r="E65" s="21">
        <v>362105245</v>
      </c>
      <c r="F65" s="21">
        <v>378768101.67000002</v>
      </c>
      <c r="G65" s="22">
        <v>179243773.66999999</v>
      </c>
      <c r="H65" s="22">
        <v>178519164.84</v>
      </c>
      <c r="I65" s="23">
        <f>H65/C65*100</f>
        <v>92.054412848636773</v>
      </c>
      <c r="J65" s="24"/>
      <c r="K65" s="23">
        <f t="shared" si="4"/>
        <v>99.595741143380508</v>
      </c>
      <c r="L65" s="10"/>
      <c r="N65" s="14"/>
    </row>
    <row r="66" spans="1:14" x14ac:dyDescent="0.25">
      <c r="A66" s="35" t="s">
        <v>130</v>
      </c>
      <c r="B66" s="36" t="s">
        <v>131</v>
      </c>
      <c r="C66" s="8">
        <v>440984566</v>
      </c>
      <c r="D66" s="21">
        <v>667519098.34000003</v>
      </c>
      <c r="E66" s="21">
        <v>729019098.34000003</v>
      </c>
      <c r="F66" s="21">
        <v>830524348.66999996</v>
      </c>
      <c r="G66" s="22">
        <v>826882661.79999995</v>
      </c>
      <c r="H66" s="22">
        <v>803399942.52999997</v>
      </c>
      <c r="I66" s="23">
        <f>H66/C66*100</f>
        <v>182.18323371661947</v>
      </c>
      <c r="J66" s="24"/>
      <c r="K66" s="23">
        <f t="shared" si="4"/>
        <v>97.160090499553874</v>
      </c>
      <c r="L66" s="10"/>
      <c r="N66" s="14"/>
    </row>
    <row r="67" spans="1:14" x14ac:dyDescent="0.25">
      <c r="A67" s="35" t="s">
        <v>132</v>
      </c>
      <c r="B67" s="36" t="s">
        <v>133</v>
      </c>
      <c r="C67" s="8">
        <v>238814061</v>
      </c>
      <c r="D67" s="21">
        <v>248996361</v>
      </c>
      <c r="E67" s="21">
        <v>289323961</v>
      </c>
      <c r="F67" s="21">
        <v>291543596</v>
      </c>
      <c r="G67" s="22">
        <v>287752439.39999998</v>
      </c>
      <c r="H67" s="22">
        <v>285489229.25</v>
      </c>
      <c r="I67" s="23">
        <f>H67/C67*100</f>
        <v>119.54456452629061</v>
      </c>
      <c r="J67" s="24"/>
      <c r="K67" s="23">
        <f t="shared" ref="K67:K77" si="25">H67/G67*100</f>
        <v>99.213487067314162</v>
      </c>
      <c r="L67" s="10"/>
      <c r="N67" s="14"/>
    </row>
    <row r="68" spans="1:14" ht="31.5" x14ac:dyDescent="0.25">
      <c r="A68" s="35" t="s">
        <v>134</v>
      </c>
      <c r="B68" s="36" t="s">
        <v>135</v>
      </c>
      <c r="C68" s="8">
        <v>61306960</v>
      </c>
      <c r="D68" s="21">
        <v>96364360</v>
      </c>
      <c r="E68" s="21">
        <v>99726860</v>
      </c>
      <c r="F68" s="21">
        <v>113015860</v>
      </c>
      <c r="G68" s="22">
        <v>115293060</v>
      </c>
      <c r="H68" s="22">
        <v>102250467.45</v>
      </c>
      <c r="I68" s="23">
        <f>H68/C68*100</f>
        <v>166.78443597594793</v>
      </c>
      <c r="J68" s="24"/>
      <c r="K68" s="23">
        <f t="shared" si="25"/>
        <v>88.687443502670504</v>
      </c>
      <c r="L68" s="10"/>
      <c r="N68" s="14"/>
    </row>
    <row r="69" spans="1:14" ht="31.5" x14ac:dyDescent="0.25">
      <c r="A69" s="43" t="s">
        <v>136</v>
      </c>
      <c r="B69" s="44" t="s">
        <v>137</v>
      </c>
      <c r="C69" s="6">
        <f>SUM(C70:C71)</f>
        <v>116692300</v>
      </c>
      <c r="D69" s="6">
        <f t="shared" ref="D69:G69" si="26">SUM(D70:D71)</f>
        <v>134008300</v>
      </c>
      <c r="E69" s="6">
        <f t="shared" si="26"/>
        <v>134023300</v>
      </c>
      <c r="F69" s="6">
        <f t="shared" si="26"/>
        <v>114023300</v>
      </c>
      <c r="G69" s="6">
        <f t="shared" si="26"/>
        <v>114078300</v>
      </c>
      <c r="H69" s="18">
        <f>SUM(H70:H71)</f>
        <v>114076224.52000001</v>
      </c>
      <c r="I69" s="25">
        <f>H69/C69*100</f>
        <v>97.758142156766141</v>
      </c>
      <c r="J69" s="26"/>
      <c r="K69" s="25">
        <f t="shared" si="25"/>
        <v>99.998180653112826</v>
      </c>
      <c r="L69" s="11"/>
      <c r="N69" s="14"/>
    </row>
    <row r="70" spans="1:14" ht="31.5" x14ac:dyDescent="0.25">
      <c r="A70" s="35" t="s">
        <v>138</v>
      </c>
      <c r="B70" s="36" t="s">
        <v>139</v>
      </c>
      <c r="C70" s="8">
        <v>71166900</v>
      </c>
      <c r="D70" s="21">
        <v>71166900</v>
      </c>
      <c r="E70" s="21">
        <v>71236900</v>
      </c>
      <c r="F70" s="21">
        <v>71236900</v>
      </c>
      <c r="G70" s="22">
        <v>71414652</v>
      </c>
      <c r="H70" s="22">
        <v>71414652</v>
      </c>
      <c r="I70" s="23">
        <f t="shared" ref="I70:I77" si="27">H70/C70*100</f>
        <v>100.34812813260096</v>
      </c>
      <c r="J70" s="24"/>
      <c r="K70" s="23">
        <f t="shared" si="25"/>
        <v>100</v>
      </c>
      <c r="L70" s="10"/>
      <c r="N70" s="14"/>
    </row>
    <row r="71" spans="1:14" ht="31.5" x14ac:dyDescent="0.25">
      <c r="A71" s="35" t="s">
        <v>140</v>
      </c>
      <c r="B71" s="36" t="s">
        <v>141</v>
      </c>
      <c r="C71" s="8">
        <v>45525400</v>
      </c>
      <c r="D71" s="21">
        <v>62841400</v>
      </c>
      <c r="E71" s="21">
        <v>62786400</v>
      </c>
      <c r="F71" s="21">
        <v>42786400</v>
      </c>
      <c r="G71" s="22">
        <v>42663648</v>
      </c>
      <c r="H71" s="22">
        <v>42661572.520000003</v>
      </c>
      <c r="I71" s="23">
        <f t="shared" si="27"/>
        <v>93.709385354110026</v>
      </c>
      <c r="J71" s="24"/>
      <c r="K71" s="23">
        <f t="shared" si="25"/>
        <v>99.995135249568918</v>
      </c>
      <c r="L71" s="10"/>
      <c r="N71" s="14"/>
    </row>
    <row r="72" spans="1:14" ht="42.75" customHeight="1" x14ac:dyDescent="0.25">
      <c r="A72" s="43" t="s">
        <v>142</v>
      </c>
      <c r="B72" s="44" t="s">
        <v>143</v>
      </c>
      <c r="C72" s="6">
        <f>SUM(C73:C73)</f>
        <v>402150300</v>
      </c>
      <c r="D72" s="6">
        <f t="shared" ref="D72:G72" si="28">SUM(D73:D73)</f>
        <v>402150300</v>
      </c>
      <c r="E72" s="6">
        <f t="shared" si="28"/>
        <v>402150300</v>
      </c>
      <c r="F72" s="6">
        <f t="shared" si="28"/>
        <v>402150300</v>
      </c>
      <c r="G72" s="6">
        <f t="shared" si="28"/>
        <v>77900000</v>
      </c>
      <c r="H72" s="18">
        <f t="shared" ref="H72" si="29">SUM(H73)</f>
        <v>75521943.870000005</v>
      </c>
      <c r="I72" s="25">
        <f t="shared" si="27"/>
        <v>18.779531898894518</v>
      </c>
      <c r="J72" s="26"/>
      <c r="K72" s="25">
        <f t="shared" si="25"/>
        <v>96.947296367137355</v>
      </c>
      <c r="L72" s="11"/>
      <c r="N72" s="14"/>
    </row>
    <row r="73" spans="1:14" ht="63" x14ac:dyDescent="0.25">
      <c r="A73" s="35" t="s">
        <v>144</v>
      </c>
      <c r="B73" s="36" t="s">
        <v>145</v>
      </c>
      <c r="C73" s="8">
        <v>402150300</v>
      </c>
      <c r="D73" s="21">
        <v>402150300</v>
      </c>
      <c r="E73" s="21">
        <v>402150300</v>
      </c>
      <c r="F73" s="21">
        <v>402150300</v>
      </c>
      <c r="G73" s="22">
        <v>77900000</v>
      </c>
      <c r="H73" s="22">
        <v>75521943.870000005</v>
      </c>
      <c r="I73" s="23">
        <f t="shared" si="27"/>
        <v>18.779531898894518</v>
      </c>
      <c r="J73" s="24"/>
      <c r="K73" s="23">
        <f t="shared" si="25"/>
        <v>96.947296367137355</v>
      </c>
      <c r="L73" s="10"/>
      <c r="N73" s="14"/>
    </row>
    <row r="74" spans="1:14" ht="78.75" x14ac:dyDescent="0.25">
      <c r="A74" s="43" t="s">
        <v>146</v>
      </c>
      <c r="B74" s="44" t="s">
        <v>147</v>
      </c>
      <c r="C74" s="6">
        <f>SUM(C75:C77)</f>
        <v>5350192000</v>
      </c>
      <c r="D74" s="6">
        <f t="shared" ref="D74:G74" si="30">SUM(D75:D77)</f>
        <v>5663062134.3800001</v>
      </c>
      <c r="E74" s="6">
        <f t="shared" si="30"/>
        <v>5945694640.0799999</v>
      </c>
      <c r="F74" s="6">
        <f t="shared" si="30"/>
        <v>6710734965.1199999</v>
      </c>
      <c r="G74" s="6">
        <f t="shared" si="30"/>
        <v>6410173806.6599998</v>
      </c>
      <c r="H74" s="18">
        <f t="shared" ref="H74" si="31">SUM(H75:H77)</f>
        <v>6380263176.2299995</v>
      </c>
      <c r="I74" s="25">
        <f t="shared" si="27"/>
        <v>119.25297589750051</v>
      </c>
      <c r="J74" s="26"/>
      <c r="K74" s="25">
        <f t="shared" si="25"/>
        <v>99.533388152456581</v>
      </c>
      <c r="L74" s="11"/>
      <c r="N74" s="14"/>
    </row>
    <row r="75" spans="1:14" ht="78.75" x14ac:dyDescent="0.25">
      <c r="A75" s="35" t="s">
        <v>148</v>
      </c>
      <c r="B75" s="36" t="s">
        <v>149</v>
      </c>
      <c r="C75" s="8">
        <v>3580000000</v>
      </c>
      <c r="D75" s="21">
        <v>3580000000</v>
      </c>
      <c r="E75" s="21">
        <v>3580000000</v>
      </c>
      <c r="F75" s="21">
        <v>3580000000</v>
      </c>
      <c r="G75" s="22">
        <v>3580000000</v>
      </c>
      <c r="H75" s="22">
        <v>3580000000</v>
      </c>
      <c r="I75" s="23">
        <f t="shared" si="27"/>
        <v>100</v>
      </c>
      <c r="J75" s="24"/>
      <c r="K75" s="23">
        <f t="shared" si="25"/>
        <v>100</v>
      </c>
      <c r="L75" s="10"/>
      <c r="N75" s="14"/>
    </row>
    <row r="76" spans="1:14" x14ac:dyDescent="0.25">
      <c r="A76" s="35" t="s">
        <v>150</v>
      </c>
      <c r="B76" s="36" t="s">
        <v>151</v>
      </c>
      <c r="C76" s="8">
        <v>1690910000</v>
      </c>
      <c r="D76" s="21">
        <v>1890910000</v>
      </c>
      <c r="E76" s="21">
        <v>2073109121.9300001</v>
      </c>
      <c r="F76" s="21">
        <v>2701657121.9299998</v>
      </c>
      <c r="G76" s="22">
        <v>2410388000</v>
      </c>
      <c r="H76" s="22">
        <v>2410388000</v>
      </c>
      <c r="I76" s="23">
        <f t="shared" si="27"/>
        <v>142.54975131733801</v>
      </c>
      <c r="J76" s="24"/>
      <c r="K76" s="23">
        <f t="shared" si="25"/>
        <v>100</v>
      </c>
      <c r="L76" s="10"/>
      <c r="N76" s="14"/>
    </row>
    <row r="77" spans="1:14" ht="31.5" x14ac:dyDescent="0.25">
      <c r="A77" s="35" t="s">
        <v>152</v>
      </c>
      <c r="B77" s="36" t="s">
        <v>153</v>
      </c>
      <c r="C77" s="8">
        <v>79282000</v>
      </c>
      <c r="D77" s="21">
        <v>192152134.38</v>
      </c>
      <c r="E77" s="21">
        <v>292585518.14999998</v>
      </c>
      <c r="F77" s="21">
        <v>429077843.19</v>
      </c>
      <c r="G77" s="22">
        <v>419785806.66000003</v>
      </c>
      <c r="H77" s="22">
        <v>389875176.23000002</v>
      </c>
      <c r="I77" s="23">
        <f t="shared" si="27"/>
        <v>491.75749379430391</v>
      </c>
      <c r="J77" s="24"/>
      <c r="K77" s="23">
        <f t="shared" si="25"/>
        <v>92.874787580842209</v>
      </c>
      <c r="L77" s="10"/>
      <c r="N77" s="14"/>
    </row>
    <row r="79" spans="1:14" x14ac:dyDescent="0.25">
      <c r="F79" s="14"/>
    </row>
    <row r="80" spans="1:14" x14ac:dyDescent="0.25">
      <c r="E80" s="14"/>
    </row>
  </sheetData>
  <mergeCells count="13">
    <mergeCell ref="A1:K1"/>
    <mergeCell ref="J3:J4"/>
    <mergeCell ref="K3:K4"/>
    <mergeCell ref="L3:L4"/>
    <mergeCell ref="A3:A4"/>
    <mergeCell ref="B3:B4"/>
    <mergeCell ref="C3:C4"/>
    <mergeCell ref="D3:D4"/>
    <mergeCell ref="F3:F4"/>
    <mergeCell ref="G3:G4"/>
    <mergeCell ref="H3:H4"/>
    <mergeCell ref="I3:I4"/>
    <mergeCell ref="E3:E4"/>
  </mergeCells>
  <pageMargins left="0.11811023622047245" right="0.11811023622047245" top="0.15748031496062992" bottom="0.15748031496062992" header="0" footer="0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2024-06-06T13:30:50Z</cp:lastPrinted>
  <dcterms:created xsi:type="dcterms:W3CDTF">2022-05-24T09:20:45Z</dcterms:created>
  <dcterms:modified xsi:type="dcterms:W3CDTF">2025-06-02T11:08:56Z</dcterms:modified>
</cp:coreProperties>
</file>